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D:\2024\mostly compleated\final\"/>
    </mc:Choice>
  </mc:AlternateContent>
  <xr:revisionPtr revIDLastSave="0" documentId="13_ncr:1_{0F7A9977-007E-4921-8891-5F9FC2336797}" xr6:coauthVersionLast="47" xr6:coauthVersionMax="47" xr10:uidLastSave="{00000000-0000-0000-0000-000000000000}"/>
  <bookViews>
    <workbookView xWindow="-120" yWindow="-120" windowWidth="20730" windowHeight="11160" tabRatio="903" firstSheet="1" activeTab="6" xr2:uid="{00000000-000D-0000-FFFF-FFFF00000000}"/>
  </bookViews>
  <sheets>
    <sheet name="応募票（元）" sheetId="1" state="hidden" r:id="rId1"/>
    <sheet name="記入方法" sheetId="8" r:id="rId2"/>
    <sheet name="コード一覧" sheetId="3" r:id="rId3"/>
    <sheet name="出品者名簿" sheetId="2" r:id="rId4"/>
    <sheet name="応募票" sheetId="4" r:id="rId5"/>
    <sheet name="応募票 (2)" sheetId="10" r:id="rId6"/>
    <sheet name="応募票 (3)" sheetId="11" r:id="rId7"/>
  </sheets>
  <definedNames>
    <definedName name="_xlnm.Print_Area" localSheetId="4">応募票!$A$1:$Y$28</definedName>
    <definedName name="_xlnm.Print_Area" localSheetId="5">'応募票 (2)'!$A$1:$Y$28</definedName>
    <definedName name="_xlnm.Print_Area" localSheetId="6">'応募票 (3)'!$A$1:$Y$28</definedName>
    <definedName name="_xlnm.Print_Area" localSheetId="0">'応募票（元）'!$A$1:$T$39</definedName>
    <definedName name="_xlnm.Print_Area" localSheetId="3">出品者名簿!$C$5:$P$39</definedName>
  </definedNames>
  <calcPr calcId="191029"/>
</workbook>
</file>

<file path=xl/calcChain.xml><?xml version="1.0" encoding="utf-8"?>
<calcChain xmlns="http://schemas.openxmlformats.org/spreadsheetml/2006/main">
  <c r="C25" i="11" l="1"/>
  <c r="J25" i="11" s="1"/>
  <c r="N5" i="11"/>
  <c r="C5" i="11"/>
  <c r="C26" i="11" s="1"/>
  <c r="N4" i="11"/>
  <c r="L4" i="11"/>
  <c r="D4" i="11"/>
  <c r="C24" i="11" s="1"/>
  <c r="D3" i="11"/>
  <c r="N2" i="11"/>
  <c r="W22" i="11" s="1"/>
  <c r="H1" i="11"/>
  <c r="C22" i="11" s="1"/>
  <c r="C25" i="10"/>
  <c r="J25" i="10" s="1"/>
  <c r="N5" i="10"/>
  <c r="C5" i="10"/>
  <c r="C26" i="10" s="1"/>
  <c r="N4" i="10"/>
  <c r="L4" i="10"/>
  <c r="D4" i="10"/>
  <c r="C24" i="10" s="1"/>
  <c r="D3" i="10"/>
  <c r="N2" i="10"/>
  <c r="W22" i="10" s="1"/>
  <c r="H1" i="10"/>
  <c r="C22" i="10" s="1"/>
  <c r="C25" i="4"/>
  <c r="H1" i="4"/>
  <c r="N5" i="4"/>
  <c r="D4" i="4"/>
  <c r="C5" i="4"/>
  <c r="C26" i="4" s="1"/>
  <c r="K12" i="4" l="1"/>
  <c r="C17" i="11"/>
  <c r="J23" i="11" s="1"/>
  <c r="I18" i="11"/>
  <c r="I16" i="11"/>
  <c r="M17" i="11"/>
  <c r="S24" i="11"/>
  <c r="J24" i="11"/>
  <c r="S22" i="11"/>
  <c r="J22" i="11"/>
  <c r="S26" i="11"/>
  <c r="J26" i="11"/>
  <c r="K12" i="11"/>
  <c r="S25" i="11"/>
  <c r="C16" i="11"/>
  <c r="C23" i="11" s="1"/>
  <c r="M16" i="11"/>
  <c r="I17" i="11"/>
  <c r="C18" i="11"/>
  <c r="S23" i="11" s="1"/>
  <c r="M18" i="11"/>
  <c r="F22" i="11"/>
  <c r="M22" i="11"/>
  <c r="C17" i="10"/>
  <c r="J23" i="10" s="1"/>
  <c r="I18" i="10"/>
  <c r="I16" i="10"/>
  <c r="M17" i="10"/>
  <c r="S24" i="10"/>
  <c r="J24" i="10"/>
  <c r="S22" i="10"/>
  <c r="J22" i="10"/>
  <c r="S26" i="10"/>
  <c r="J26" i="10"/>
  <c r="K12" i="10"/>
  <c r="S25" i="10"/>
  <c r="C16" i="10"/>
  <c r="C23" i="10" s="1"/>
  <c r="M16" i="10"/>
  <c r="I17" i="10"/>
  <c r="C18" i="10"/>
  <c r="S23" i="10" s="1"/>
  <c r="M18" i="10"/>
  <c r="F22" i="10"/>
  <c r="M22" i="10"/>
  <c r="S26" i="4"/>
  <c r="J26" i="4"/>
  <c r="C22" i="4"/>
  <c r="S22" i="4" l="1"/>
  <c r="J22" i="4"/>
  <c r="B35" i="2" l="1"/>
  <c r="C24" i="4"/>
  <c r="J24" i="4" s="1"/>
  <c r="D3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6" i="2"/>
  <c r="B37" i="2"/>
  <c r="B38" i="2"/>
  <c r="B39" i="2"/>
  <c r="B40" i="2"/>
  <c r="B41" i="2"/>
  <c r="B42" i="2"/>
  <c r="B43" i="2"/>
  <c r="B12" i="2"/>
  <c r="B11" i="2"/>
  <c r="B10" i="2"/>
  <c r="B9" i="2"/>
  <c r="B6" i="2"/>
  <c r="B8" i="2"/>
  <c r="B7" i="2"/>
  <c r="N4" i="4"/>
  <c r="L4" i="4"/>
  <c r="B44" i="2"/>
  <c r="B45" i="2"/>
  <c r="N2" i="4"/>
  <c r="J25" i="4" l="1"/>
  <c r="S25" i="4"/>
  <c r="C16" i="4"/>
  <c r="C23" i="4" s="1"/>
  <c r="I16" i="4"/>
  <c r="M16" i="4"/>
  <c r="M17" i="4"/>
  <c r="I18" i="4"/>
  <c r="I17" i="4"/>
  <c r="C18" i="4"/>
  <c r="S23" i="4" s="1"/>
  <c r="M18" i="4"/>
  <c r="C17" i="4"/>
  <c r="J23" i="4" s="1"/>
  <c r="M22" i="4"/>
  <c r="S24" i="4"/>
  <c r="W22" i="4"/>
  <c r="F2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渡辺敏行</author>
  </authors>
  <commentList>
    <comment ref="J5" authorId="0" shapeId="0" xr:uid="{BC3E49E8-8718-4370-9A65-3410829251E8}">
      <text>
        <r>
          <rPr>
            <b/>
            <sz val="9"/>
            <color indexed="81"/>
            <rFont val="MS P ゴシック"/>
            <family val="3"/>
            <charset val="128"/>
          </rPr>
          <t>半角で入力</t>
        </r>
      </text>
    </comment>
  </commentList>
</comments>
</file>

<file path=xl/sharedStrings.xml><?xml version="1.0" encoding="utf-8"?>
<sst xmlns="http://schemas.openxmlformats.org/spreadsheetml/2006/main" count="524" uniqueCount="248">
  <si>
    <t>山梨・人ねっこアート展応募票</t>
    <rPh sb="0" eb="2">
      <t>ヤマナシ</t>
    </rPh>
    <rPh sb="3" eb="4">
      <t>ヒト</t>
    </rPh>
    <rPh sb="10" eb="11">
      <t>テン</t>
    </rPh>
    <rPh sb="11" eb="13">
      <t>オウボ</t>
    </rPh>
    <rPh sb="13" eb="14">
      <t>ヒョウ</t>
    </rPh>
    <phoneticPr fontId="1"/>
  </si>
  <si>
    <t>コード番号</t>
    <rPh sb="3" eb="5">
      <t>バンゴウ</t>
    </rPh>
    <phoneticPr fontId="1"/>
  </si>
  <si>
    <t>受付番号</t>
    <rPh sb="0" eb="2">
      <t>ウケツケ</t>
    </rPh>
    <rPh sb="2" eb="4">
      <t>バンゴウ</t>
    </rPh>
    <phoneticPr fontId="1"/>
  </si>
  <si>
    <t>A</t>
    <phoneticPr fontId="1"/>
  </si>
  <si>
    <t>B</t>
    <phoneticPr fontId="1"/>
  </si>
  <si>
    <t>C</t>
    <phoneticPr fontId="1"/>
  </si>
  <si>
    <t xml:space="preserve">山梨・人ねっこアート展選考結果通知票
</t>
    <rPh sb="0" eb="2">
      <t>ヤマナシ</t>
    </rPh>
    <rPh sb="3" eb="4">
      <t>ヒト</t>
    </rPh>
    <rPh sb="10" eb="11">
      <t>テン</t>
    </rPh>
    <rPh sb="11" eb="13">
      <t>センコウ</t>
    </rPh>
    <rPh sb="13" eb="15">
      <t>ケッカ</t>
    </rPh>
    <rPh sb="15" eb="18">
      <t>ツウチヒョウ</t>
    </rPh>
    <phoneticPr fontId="1"/>
  </si>
  <si>
    <t>作者名</t>
    <rPh sb="0" eb="3">
      <t>サクシャメイ</t>
    </rPh>
    <phoneticPr fontId="1"/>
  </si>
  <si>
    <t>フリガナ
氏名</t>
    <rPh sb="5" eb="7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</si>
  <si>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</si>
  <si>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</si>
  <si>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男　・　女</t>
    <rPh sb="0" eb="1">
      <t>オトコ</t>
    </rPh>
    <rPh sb="4" eb="5">
      <t>オンナ</t>
    </rPh>
    <phoneticPr fontId="1"/>
  </si>
  <si>
    <t>コード番号　　　　　受付番号</t>
    <rPh sb="3" eb="5">
      <t>バンゴウ</t>
    </rPh>
    <rPh sb="10" eb="12">
      <t>ウケツケ</t>
    </rPh>
    <rPh sb="12" eb="14">
      <t>バンゴウ</t>
    </rPh>
    <phoneticPr fontId="1"/>
  </si>
  <si>
    <t>所属団体</t>
    <rPh sb="0" eb="2">
      <t>ショゾク</t>
    </rPh>
    <rPh sb="2" eb="4">
      <t>ダンタイ</t>
    </rPh>
    <phoneticPr fontId="1"/>
  </si>
  <si>
    <r>
      <t xml:space="preserve">障がいの種類（該当するものを〇で囲んでください）
</t>
    </r>
    <r>
      <rPr>
        <sz val="9"/>
        <color theme="1"/>
        <rFont val="AR P丸ゴシック体M"/>
        <family val="3"/>
        <charset val="128"/>
      </rPr>
      <t>身体障がい（視覚・聴覚・肢体・内部）・知的障がい・精神障がい・その他（　　　　　　　　　　　　　　　　　　　　）</t>
    </r>
    <rPh sb="0" eb="1">
      <t>ショウ</t>
    </rPh>
    <rPh sb="4" eb="6">
      <t>シュルイ</t>
    </rPh>
    <rPh sb="7" eb="9">
      <t>ガイトウ</t>
    </rPh>
    <rPh sb="16" eb="17">
      <t>カコ</t>
    </rPh>
    <rPh sb="25" eb="27">
      <t>シンタイ</t>
    </rPh>
    <rPh sb="27" eb="28">
      <t>ショウ</t>
    </rPh>
    <rPh sb="31" eb="33">
      <t>シカク</t>
    </rPh>
    <rPh sb="34" eb="36">
      <t>チョウカク</t>
    </rPh>
    <rPh sb="37" eb="39">
      <t>シタイ</t>
    </rPh>
    <rPh sb="40" eb="42">
      <t>ナイブ</t>
    </rPh>
    <rPh sb="44" eb="46">
      <t>チテキ</t>
    </rPh>
    <rPh sb="46" eb="47">
      <t>ショウ</t>
    </rPh>
    <rPh sb="50" eb="52">
      <t>セイシン</t>
    </rPh>
    <rPh sb="52" eb="53">
      <t>ショウ</t>
    </rPh>
    <rPh sb="58" eb="59">
      <t>タ</t>
    </rPh>
    <phoneticPr fontId="1"/>
  </si>
  <si>
    <t>タイトル</t>
    <phoneticPr fontId="1"/>
  </si>
  <si>
    <t>選考結果</t>
    <rPh sb="0" eb="2">
      <t>センコウ</t>
    </rPh>
    <rPh sb="2" eb="4">
      <t>ケッカ</t>
    </rPh>
    <phoneticPr fontId="1"/>
  </si>
  <si>
    <t>住所 〒　　　　
電話                           　　　　　　　　   FAX　　　　　　　　　　　　　　　　　　　　　　　　　　　　　　　　　　　　　　　　　　　　　　　Email</t>
    <rPh sb="0" eb="2">
      <t>ジュウショ</t>
    </rPh>
    <rPh sb="9" eb="11">
      <t>デンワ</t>
    </rPh>
    <phoneticPr fontId="1"/>
  </si>
  <si>
    <r>
      <t>　</t>
    </r>
    <r>
      <rPr>
        <b/>
        <sz val="14"/>
        <color theme="1"/>
        <rFont val="AR P丸ゴシック体M"/>
        <family val="3"/>
        <charset val="128"/>
      </rPr>
      <t>　</t>
    </r>
    <r>
      <rPr>
        <sz val="14"/>
        <color theme="1"/>
        <rFont val="AR P丸ゴシック体M"/>
        <family val="3"/>
        <charset val="128"/>
      </rPr>
      <t>応募者</t>
    </r>
    <r>
      <rPr>
        <b/>
        <sz val="14"/>
        <color theme="1"/>
        <rFont val="AR P丸ゴシック体M"/>
        <family val="3"/>
        <charset val="128"/>
      </rPr>
      <t>　</t>
    </r>
    <r>
      <rPr>
        <sz val="11"/>
        <color theme="1"/>
        <rFont val="AR P丸ゴシック体M"/>
        <family val="3"/>
        <charset val="128"/>
      </rPr>
      <t>　</t>
    </r>
    <r>
      <rPr>
        <sz val="10"/>
        <color theme="1"/>
        <rFont val="AR P丸ゴシック体M"/>
        <family val="3"/>
        <charset val="128"/>
      </rPr>
      <t>※作者と異なる場合にはご記入ください。また、応募者をご連絡の窓口とさせていただきます。</t>
    </r>
    <rPh sb="2" eb="4">
      <t>オウボ</t>
    </rPh>
    <rPh sb="4" eb="5">
      <t>シャ</t>
    </rPh>
    <rPh sb="8" eb="10">
      <t>サクシャ</t>
    </rPh>
    <rPh sb="11" eb="12">
      <t>コト</t>
    </rPh>
    <rPh sb="14" eb="16">
      <t>バアイ</t>
    </rPh>
    <rPh sb="19" eb="21">
      <t>キニュウ</t>
    </rPh>
    <rPh sb="29" eb="32">
      <t>オウボシャ</t>
    </rPh>
    <rPh sb="34" eb="36">
      <t>レンラク</t>
    </rPh>
    <rPh sb="37" eb="39">
      <t>マドグチ</t>
    </rPh>
    <phoneticPr fontId="1"/>
  </si>
  <si>
    <t>作者との続柄</t>
    <rPh sb="0" eb="2">
      <t>サクシャ</t>
    </rPh>
    <rPh sb="4" eb="6">
      <t>ゾクガラ</t>
    </rPh>
    <phoneticPr fontId="1"/>
  </si>
  <si>
    <t>連絡先</t>
    <rPh sb="0" eb="3">
      <t>レンラクサキ</t>
    </rPh>
    <phoneticPr fontId="1"/>
  </si>
  <si>
    <t>住所　〒
電話           　　　　　　　　　         FAX　　　　　　　　　　　　　　　　　　　　　　　　　　　　　　　　　　　　　　　　　　　　　　　Email</t>
    <rPh sb="5" eb="7">
      <t>デンワ</t>
    </rPh>
    <phoneticPr fontId="1"/>
  </si>
  <si>
    <t>作品記号</t>
    <rPh sb="0" eb="2">
      <t>サクヒン</t>
    </rPh>
    <rPh sb="2" eb="4">
      <t>キゴウ</t>
    </rPh>
    <phoneticPr fontId="1"/>
  </si>
  <si>
    <t>形状（〇で囲む）</t>
    <rPh sb="0" eb="2">
      <t>ケイジョウ</t>
    </rPh>
    <rPh sb="5" eb="6">
      <t>カコ</t>
    </rPh>
    <phoneticPr fontId="1"/>
  </si>
  <si>
    <t>サイズ（縦×横×高さ　㎝）</t>
    <rPh sb="4" eb="5">
      <t>タテ</t>
    </rPh>
    <rPh sb="6" eb="7">
      <t>ヨコ</t>
    </rPh>
    <rPh sb="8" eb="9">
      <t>タカ</t>
    </rPh>
    <phoneticPr fontId="1"/>
  </si>
  <si>
    <t>平面　・　立体</t>
    <rPh sb="0" eb="2">
      <t>ヘイメン</t>
    </rPh>
    <rPh sb="5" eb="7">
      <t>リッタイ</t>
    </rPh>
    <phoneticPr fontId="1"/>
  </si>
  <si>
    <t>平面　・　立体</t>
    <phoneticPr fontId="1"/>
  </si>
  <si>
    <t xml:space="preserve">作者、作品について補足があればお書きください。
</t>
    <rPh sb="0" eb="2">
      <t>サクシャ</t>
    </rPh>
    <rPh sb="3" eb="5">
      <t>サクヒン</t>
    </rPh>
    <rPh sb="9" eb="11">
      <t>ホソク</t>
    </rPh>
    <rPh sb="16" eb="17">
      <t>カ</t>
    </rPh>
    <phoneticPr fontId="1"/>
  </si>
  <si>
    <t>上記の通り通知いたします。
山梨・人ねっこアート展事務局</t>
    <phoneticPr fontId="1"/>
  </si>
  <si>
    <t>★作品票を切り取って作品裏面右上に添付してください。（立体作品は展示の邪魔にならない部分に添付）</t>
    <rPh sb="1" eb="3">
      <t>サクヒン</t>
    </rPh>
    <rPh sb="3" eb="4">
      <t>ヒョウ</t>
    </rPh>
    <rPh sb="5" eb="6">
      <t>キ</t>
    </rPh>
    <rPh sb="7" eb="8">
      <t>ト</t>
    </rPh>
    <rPh sb="10" eb="12">
      <t>サクヒン</t>
    </rPh>
    <rPh sb="12" eb="14">
      <t>ウラメン</t>
    </rPh>
    <rPh sb="14" eb="16">
      <t>ミギウエ</t>
    </rPh>
    <rPh sb="17" eb="19">
      <t>テンプ</t>
    </rPh>
    <rPh sb="27" eb="29">
      <t>リッタイ</t>
    </rPh>
    <rPh sb="29" eb="31">
      <t>サクヒン</t>
    </rPh>
    <rPh sb="32" eb="34">
      <t>テンジ</t>
    </rPh>
    <rPh sb="35" eb="37">
      <t>ジャマ</t>
    </rPh>
    <rPh sb="42" eb="44">
      <t>ブブン</t>
    </rPh>
    <rPh sb="45" eb="47">
      <t>テンプ</t>
    </rPh>
    <phoneticPr fontId="1"/>
  </si>
  <si>
    <r>
      <rPr>
        <sz val="14"/>
        <color theme="1"/>
        <rFont val="AR P丸ゴシック体M"/>
        <family val="3"/>
        <charset val="128"/>
      </rPr>
      <t>作品票A</t>
    </r>
    <r>
      <rPr>
        <sz val="12"/>
        <color theme="1"/>
        <rFont val="AR P丸ゴシック体M"/>
        <family val="3"/>
        <charset val="128"/>
      </rPr>
      <t xml:space="preserve"> </t>
    </r>
    <r>
      <rPr>
        <sz val="11"/>
        <color theme="1"/>
        <rFont val="AR P丸ゴシック体M"/>
        <family val="3"/>
        <charset val="128"/>
      </rPr>
      <t xml:space="preserve">  コード番号　　　　受付番号</t>
    </r>
    <rPh sb="10" eb="12">
      <t>バンゴウ</t>
    </rPh>
    <rPh sb="16" eb="18">
      <t>ウケツケ</t>
    </rPh>
    <rPh sb="18" eb="20">
      <t>バンゴウ</t>
    </rPh>
    <phoneticPr fontId="1"/>
  </si>
  <si>
    <r>
      <rPr>
        <sz val="14"/>
        <color theme="1"/>
        <rFont val="AR P丸ゴシック体M"/>
        <family val="3"/>
        <charset val="128"/>
      </rPr>
      <t>作品票B</t>
    </r>
    <r>
      <rPr>
        <sz val="11"/>
        <color theme="1"/>
        <rFont val="AR P丸ゴシック体M"/>
        <family val="3"/>
        <charset val="128"/>
      </rPr>
      <t>　　コード番号　　　　受付番号</t>
    </r>
    <phoneticPr fontId="1"/>
  </si>
  <si>
    <r>
      <rPr>
        <sz val="14"/>
        <color theme="1"/>
        <rFont val="AR P丸ゴシック体M"/>
        <family val="3"/>
        <charset val="128"/>
      </rPr>
      <t>作品票C</t>
    </r>
    <r>
      <rPr>
        <sz val="11"/>
        <color theme="1"/>
        <rFont val="AR P丸ゴシック体M"/>
        <family val="3"/>
        <charset val="128"/>
      </rPr>
      <t>　　コード番号　　　　受付番号</t>
    </r>
    <phoneticPr fontId="1"/>
  </si>
  <si>
    <t>タイトル</t>
  </si>
  <si>
    <t>応募者</t>
    <rPh sb="0" eb="2">
      <t>オウボ</t>
    </rPh>
    <rPh sb="2" eb="3">
      <t>シャ</t>
    </rPh>
    <phoneticPr fontId="1"/>
  </si>
  <si>
    <t>応募者</t>
    <rPh sb="0" eb="3">
      <t>オウボシャ</t>
    </rPh>
    <phoneticPr fontId="1"/>
  </si>
  <si>
    <t>連絡先住所</t>
    <rPh sb="0" eb="3">
      <t>レンラクサキ</t>
    </rPh>
    <rPh sb="3" eb="5">
      <t>ジュウショ</t>
    </rPh>
    <phoneticPr fontId="1"/>
  </si>
  <si>
    <t>連絡先住所</t>
    <phoneticPr fontId="1"/>
  </si>
  <si>
    <t>電話/FAX</t>
    <rPh sb="0" eb="2">
      <t>デンワ</t>
    </rPh>
    <phoneticPr fontId="1"/>
  </si>
  <si>
    <t>電話/FAX</t>
    <phoneticPr fontId="1"/>
  </si>
  <si>
    <t>※本展覧会において、作品を展示する際には、本名を表示させていただきます。不都合がございましたら、補足の欄にお書きください。
※個人情報につきましては、団体内にて管理を行いますので、外部に情報を提供することはございません。</t>
    <rPh sb="1" eb="2">
      <t>ホン</t>
    </rPh>
    <rPh sb="2" eb="5">
      <t>テンランカイ</t>
    </rPh>
    <rPh sb="10" eb="12">
      <t>サクヒン</t>
    </rPh>
    <rPh sb="13" eb="15">
      <t>テンジ</t>
    </rPh>
    <rPh sb="17" eb="18">
      <t>サイ</t>
    </rPh>
    <rPh sb="21" eb="23">
      <t>ホンミョウ</t>
    </rPh>
    <rPh sb="24" eb="26">
      <t>ヒョウジ</t>
    </rPh>
    <rPh sb="36" eb="39">
      <t>フツゴウ</t>
    </rPh>
    <rPh sb="48" eb="50">
      <t>ホソク</t>
    </rPh>
    <rPh sb="51" eb="52">
      <t>ラン</t>
    </rPh>
    <rPh sb="54" eb="55">
      <t>カ</t>
    </rPh>
    <rPh sb="63" eb="65">
      <t>コジン</t>
    </rPh>
    <rPh sb="65" eb="67">
      <t>ジョウホウ</t>
    </rPh>
    <rPh sb="75" eb="77">
      <t>ダンタイ</t>
    </rPh>
    <rPh sb="77" eb="78">
      <t>ナイ</t>
    </rPh>
    <rPh sb="80" eb="82">
      <t>カンリ</t>
    </rPh>
    <rPh sb="83" eb="84">
      <t>オコナ</t>
    </rPh>
    <rPh sb="90" eb="92">
      <t>ガイブ</t>
    </rPh>
    <rPh sb="93" eb="95">
      <t>ジョウホウ</t>
    </rPh>
    <rPh sb="96" eb="98">
      <t>テイキョウ</t>
    </rPh>
    <phoneticPr fontId="1"/>
  </si>
  <si>
    <t>コード番号</t>
    <rPh sb="3" eb="5">
      <t>バンゴウ</t>
    </rPh>
    <phoneticPr fontId="10"/>
  </si>
  <si>
    <t>受付番号</t>
    <rPh sb="0" eb="2">
      <t>ウケツケ</t>
    </rPh>
    <rPh sb="2" eb="4">
      <t>バンゴウ</t>
    </rPh>
    <phoneticPr fontId="10"/>
  </si>
  <si>
    <t>氏名</t>
    <rPh sb="0" eb="2">
      <t>シメイ</t>
    </rPh>
    <phoneticPr fontId="10"/>
  </si>
  <si>
    <t>ふりがな</t>
    <phoneticPr fontId="10"/>
  </si>
  <si>
    <t>年齢</t>
    <rPh sb="0" eb="2">
      <t>ネンレイ</t>
    </rPh>
    <phoneticPr fontId="10"/>
  </si>
  <si>
    <t>性別</t>
    <rPh sb="0" eb="2">
      <t>セイベツ</t>
    </rPh>
    <phoneticPr fontId="10"/>
  </si>
  <si>
    <t>障害種類</t>
    <rPh sb="0" eb="2">
      <t>ショウガイ</t>
    </rPh>
    <rPh sb="2" eb="4">
      <t>シュルイ</t>
    </rPh>
    <phoneticPr fontId="10"/>
  </si>
  <si>
    <t>作品記号ABC</t>
    <rPh sb="0" eb="2">
      <t>サクヒン</t>
    </rPh>
    <rPh sb="2" eb="4">
      <t>キゴウ</t>
    </rPh>
    <phoneticPr fontId="10"/>
  </si>
  <si>
    <t>タイトル</t>
    <phoneticPr fontId="10"/>
  </si>
  <si>
    <r>
      <t>形状</t>
    </r>
    <r>
      <rPr>
        <sz val="10"/>
        <color theme="1"/>
        <rFont val="ＭＳ Ｐゴシック"/>
        <family val="3"/>
        <charset val="128"/>
        <scheme val="minor"/>
      </rPr>
      <t>（平・立）</t>
    </r>
    <rPh sb="0" eb="2">
      <t>ケイジョウ</t>
    </rPh>
    <rPh sb="3" eb="4">
      <t>ヘイ</t>
    </rPh>
    <rPh sb="5" eb="6">
      <t>リツ</t>
    </rPh>
    <phoneticPr fontId="10"/>
  </si>
  <si>
    <t>サイズ</t>
    <phoneticPr fontId="10"/>
  </si>
  <si>
    <t>所属団体</t>
    <rPh sb="0" eb="2">
      <t>ショゾク</t>
    </rPh>
    <rPh sb="2" eb="4">
      <t>ダンタイ</t>
    </rPh>
    <phoneticPr fontId="10"/>
  </si>
  <si>
    <t>選考票数</t>
    <rPh sb="0" eb="2">
      <t>センコウ</t>
    </rPh>
    <rPh sb="2" eb="4">
      <t>ヒョウスウ</t>
    </rPh>
    <phoneticPr fontId="10"/>
  </si>
  <si>
    <t>展示　可・否</t>
    <rPh sb="0" eb="2">
      <t>テンジ</t>
    </rPh>
    <rPh sb="3" eb="4">
      <t>カ</t>
    </rPh>
    <rPh sb="5" eb="6">
      <t>ヒ</t>
    </rPh>
    <phoneticPr fontId="10"/>
  </si>
  <si>
    <t>コード番号表及び搬入者名簿記入例</t>
    <rPh sb="3" eb="5">
      <t>バンゴウ</t>
    </rPh>
    <rPh sb="5" eb="6">
      <t>ヒョウ</t>
    </rPh>
    <rPh sb="6" eb="7">
      <t>オヨ</t>
    </rPh>
    <rPh sb="8" eb="10">
      <t>ハンニュウ</t>
    </rPh>
    <rPh sb="10" eb="11">
      <t>シャ</t>
    </rPh>
    <rPh sb="11" eb="13">
      <t>シャメイボ</t>
    </rPh>
    <rPh sb="13" eb="16">
      <t>キニュウレイ</t>
    </rPh>
    <phoneticPr fontId="1"/>
  </si>
  <si>
    <t>団体名</t>
    <rPh sb="0" eb="3">
      <t>ダンタイメイ</t>
    </rPh>
    <phoneticPr fontId="1"/>
  </si>
  <si>
    <t>コード番号</t>
    <phoneticPr fontId="1"/>
  </si>
  <si>
    <t>山梨・人ねっこアート展応募票</t>
  </si>
  <si>
    <t>コード</t>
    <phoneticPr fontId="1"/>
  </si>
  <si>
    <t>受付番号</t>
  </si>
  <si>
    <t>番号</t>
    <phoneticPr fontId="1"/>
  </si>
  <si>
    <t>フリガナ</t>
  </si>
  <si>
    <t>年齢</t>
  </si>
  <si>
    <t>性　別</t>
  </si>
  <si>
    <t>作者氏名</t>
  </si>
  <si>
    <t>歳</t>
    <phoneticPr fontId="1"/>
  </si>
  <si>
    <t>所属団体</t>
  </si>
  <si>
    <t>その他（　　　　　　　　　　　　　　　　　　　　）</t>
  </si>
  <si>
    <t>住所 〒　　</t>
  </si>
  <si>
    <t>電話</t>
    <phoneticPr fontId="1"/>
  </si>
  <si>
    <t>FAX</t>
    <phoneticPr fontId="1"/>
  </si>
  <si>
    <t>E-mail</t>
    <phoneticPr fontId="1"/>
  </si>
  <si>
    <r>
      <t>応募者</t>
    </r>
    <r>
      <rPr>
        <sz val="11"/>
        <color theme="1"/>
        <rFont val="ＭＳ Ｐゴシック"/>
        <family val="3"/>
        <charset val="128"/>
      </rPr>
      <t>　</t>
    </r>
    <r>
      <rPr>
        <sz val="10.5"/>
        <color theme="1"/>
        <rFont val="游明朝"/>
        <family val="1"/>
        <charset val="128"/>
      </rPr>
      <t>　※作者と異なる場合にはご記入ください。また、応募者をご連絡の窓口とさせていただきます。　　　　　</t>
    </r>
  </si>
  <si>
    <t>フリガナ　　　　　　　　　　　　　　　　　　　　</t>
    <phoneticPr fontId="1"/>
  </si>
  <si>
    <t>所属団体</t>
    <phoneticPr fontId="1"/>
  </si>
  <si>
    <t>作者との続柄</t>
    <phoneticPr fontId="1"/>
  </si>
  <si>
    <t>氏　　名</t>
    <phoneticPr fontId="1"/>
  </si>
  <si>
    <t>作 品 記 号</t>
    <phoneticPr fontId="1"/>
  </si>
  <si>
    <t>タイトル　　　</t>
    <phoneticPr fontId="1"/>
  </si>
  <si>
    <t>サイズ（縦×横×高）</t>
  </si>
  <si>
    <t>選考結果</t>
  </si>
  <si>
    <t>備考</t>
  </si>
  <si>
    <t>作者、作品について補足があればお書きください</t>
  </si>
  <si>
    <t>★下記作品票を切り取って作品裏面右上に添付してください。（立体作品は展示の邪魔にならない部分に添付してください）</t>
  </si>
  <si>
    <t>作品票A</t>
    <phoneticPr fontId="1"/>
  </si>
  <si>
    <t>受付番号</t>
    <rPh sb="0" eb="4">
      <t>ウケツケバンゴウ</t>
    </rPh>
    <phoneticPr fontId="1"/>
  </si>
  <si>
    <t xml:space="preserve">作品票B </t>
    <phoneticPr fontId="1"/>
  </si>
  <si>
    <t>作品票C</t>
    <phoneticPr fontId="1"/>
  </si>
  <si>
    <t>受付番号</t>
    <phoneticPr fontId="1"/>
  </si>
  <si>
    <t>010</t>
  </si>
  <si>
    <t>応募者</t>
  </si>
  <si>
    <t>団体名</t>
  </si>
  <si>
    <r>
      <t>※本展覧会において、作品を展示する際には、</t>
    </r>
    <r>
      <rPr>
        <b/>
        <sz val="10.5"/>
        <color theme="1"/>
        <rFont val="游明朝"/>
        <family val="1"/>
        <charset val="128"/>
      </rPr>
      <t>本名</t>
    </r>
    <r>
      <rPr>
        <sz val="10.5"/>
        <color theme="1"/>
        <rFont val="游明朝"/>
        <family val="1"/>
        <charset val="128"/>
      </rPr>
      <t>を表示させていただきます。不都合がございましたら、補足の欄にお書きください。</t>
    </r>
  </si>
  <si>
    <t>※個人情報につきましては、団体内にて管理を行いますので、外部に情報を提供することはございません。</t>
  </si>
  <si>
    <t>形状（平面又は立体）</t>
    <rPh sb="3" eb="5">
      <t>ヘイメン</t>
    </rPh>
    <rPh sb="5" eb="6">
      <t>マタ</t>
    </rPh>
    <rPh sb="7" eb="9">
      <t>リッタイ</t>
    </rPh>
    <phoneticPr fontId="1"/>
  </si>
  <si>
    <t>障がいの種類</t>
    <phoneticPr fontId="1"/>
  </si>
  <si>
    <t>※同一人物で複数作品ある場合は、1作品目の番号だけを入力すれば3作品まで表示される</t>
    <rPh sb="1" eb="3">
      <t>ドウイツ</t>
    </rPh>
    <rPh sb="3" eb="5">
      <t>ジンブツ</t>
    </rPh>
    <rPh sb="6" eb="8">
      <t>フクスウ</t>
    </rPh>
    <rPh sb="8" eb="10">
      <t>サクヒン</t>
    </rPh>
    <rPh sb="12" eb="14">
      <t>バアイ</t>
    </rPh>
    <rPh sb="17" eb="19">
      <t>サクヒン</t>
    </rPh>
    <rPh sb="19" eb="20">
      <t>メ</t>
    </rPh>
    <rPh sb="21" eb="23">
      <t>バンゴウ</t>
    </rPh>
    <rPh sb="26" eb="28">
      <t>ニュウリョク</t>
    </rPh>
    <rPh sb="32" eb="34">
      <t>サクヒン</t>
    </rPh>
    <rPh sb="36" eb="38">
      <t>ヒョウジ</t>
    </rPh>
    <phoneticPr fontId="1"/>
  </si>
  <si>
    <t>に塗られたセルの下に当該情報を記入してください。数字、アルファベットは半角英数で記入してください。</t>
    <rPh sb="1" eb="2">
      <t>ヌ</t>
    </rPh>
    <rPh sb="8" eb="9">
      <t>シタ</t>
    </rPh>
    <rPh sb="10" eb="14">
      <t>トウガイジョウホウ</t>
    </rPh>
    <rPh sb="15" eb="17">
      <t>キニュウ</t>
    </rPh>
    <rPh sb="24" eb="26">
      <t>スウジ</t>
    </rPh>
    <rPh sb="35" eb="39">
      <t>ハンカクエイスウ</t>
    </rPh>
    <rPh sb="40" eb="42">
      <t>キニュウ</t>
    </rPh>
    <phoneticPr fontId="1"/>
  </si>
  <si>
    <t>ぎんが工房　　</t>
  </si>
  <si>
    <t>みらいコンパニー　</t>
  </si>
  <si>
    <t>みらいファーム　　</t>
  </si>
  <si>
    <t>キッズステーション甲府　</t>
  </si>
  <si>
    <t>石和授産園　　</t>
  </si>
  <si>
    <t>勝沼授産園　　</t>
  </si>
  <si>
    <t>山梨授産園　　</t>
    <rPh sb="0" eb="2">
      <t>ヤマ</t>
    </rPh>
    <rPh sb="2" eb="5">
      <t>ジュサn</t>
    </rPh>
    <phoneticPr fontId="1"/>
  </si>
  <si>
    <t>こわぜ福祉作業所　　</t>
  </si>
  <si>
    <t>そだち園　　</t>
    <rPh sb="3" eb="4">
      <t xml:space="preserve">エン </t>
    </rPh>
    <phoneticPr fontId="1"/>
  </si>
  <si>
    <t>千代田荘　　</t>
    <rPh sb="0" eb="4">
      <t>チヨダ</t>
    </rPh>
    <phoneticPr fontId="1"/>
  </si>
  <si>
    <t>白州いずみの家　　</t>
    <rPh sb="0" eb="2">
      <t>ハク</t>
    </rPh>
    <rPh sb="6" eb="7">
      <t>イエ</t>
    </rPh>
    <phoneticPr fontId="1"/>
  </si>
  <si>
    <t>わ〜く穴山の里　　</t>
    <rPh sb="3" eb="5">
      <t>アナヤマ</t>
    </rPh>
    <rPh sb="6" eb="7">
      <t xml:space="preserve">サト </t>
    </rPh>
    <phoneticPr fontId="1"/>
  </si>
  <si>
    <t>くにみ園　　</t>
  </si>
  <si>
    <t>ハロハロ一番館　　</t>
  </si>
  <si>
    <t>ワーキングスペースプロペラ　　</t>
  </si>
  <si>
    <t>白樺園　　</t>
  </si>
  <si>
    <t>青い鳥成人寮　　</t>
    <rPh sb="0" eb="1">
      <t>アオイトリ</t>
    </rPh>
    <phoneticPr fontId="1"/>
  </si>
  <si>
    <t>くぬぎの森　　</t>
  </si>
  <si>
    <t>のはら樂団　　</t>
  </si>
  <si>
    <t>はるのひ・なのはな　　</t>
  </si>
  <si>
    <t>WaiWai　　</t>
  </si>
  <si>
    <t>MekiMeki　　</t>
  </si>
  <si>
    <t>ふらっと　　</t>
  </si>
  <si>
    <t>みなてらす　　</t>
  </si>
  <si>
    <t>あくしゅ　　</t>
  </si>
  <si>
    <t>オアシスやまなし結　　</t>
  </si>
  <si>
    <t>塩山授産園　　</t>
    <rPh sb="0" eb="2">
      <t xml:space="preserve">＝ </t>
    </rPh>
    <rPh sb="2" eb="5">
      <t>ジュサn</t>
    </rPh>
    <phoneticPr fontId="1"/>
  </si>
  <si>
    <t>ゆあーず あんど ゆうず　　</t>
  </si>
  <si>
    <t>GH甲府　　</t>
  </si>
  <si>
    <t>グループホーム山崎荘　　</t>
    <rPh sb="7" eb="10">
      <t xml:space="preserve">ヤマザキソウ </t>
    </rPh>
    <phoneticPr fontId="1"/>
  </si>
  <si>
    <t>山梨県立高等支援学校桃花台学園　</t>
    <rPh sb="0" eb="1">
      <t>ヤマナシケn</t>
    </rPh>
    <rPh sb="4" eb="6">
      <t>コウ</t>
    </rPh>
    <rPh sb="6" eb="8">
      <t>シエn</t>
    </rPh>
    <rPh sb="8" eb="10">
      <t>ガッコウ</t>
    </rPh>
    <rPh sb="10" eb="11">
      <t xml:space="preserve">モモ </t>
    </rPh>
    <rPh sb="11" eb="12">
      <t xml:space="preserve">ハナ </t>
    </rPh>
    <rPh sb="12" eb="13">
      <t>ダイ</t>
    </rPh>
    <rPh sb="13" eb="15">
      <t>ガクエn</t>
    </rPh>
    <phoneticPr fontId="1"/>
  </si>
  <si>
    <t>山梨県立わかば支援学校　</t>
    <rPh sb="0" eb="3">
      <t>ヤマナシケn</t>
    </rPh>
    <rPh sb="7" eb="11">
      <t>シエn</t>
    </rPh>
    <phoneticPr fontId="1"/>
  </si>
  <si>
    <t>山梨県立かえで支援学校　</t>
    <rPh sb="0" eb="3">
      <t>ヤマナシケn</t>
    </rPh>
    <rPh sb="7" eb="11">
      <t>シエn</t>
    </rPh>
    <phoneticPr fontId="1"/>
  </si>
  <si>
    <t>山梨県立甲府支援学校　</t>
    <rPh sb="0" eb="3">
      <t>ヤマナシケn</t>
    </rPh>
    <rPh sb="4" eb="6">
      <t>コウ</t>
    </rPh>
    <rPh sb="6" eb="10">
      <t>シエn</t>
    </rPh>
    <phoneticPr fontId="1"/>
  </si>
  <si>
    <t>ユニバやまなし　　</t>
  </si>
  <si>
    <t>西沢画塾　　</t>
    <rPh sb="0" eb="2">
      <t>ニシザワ</t>
    </rPh>
    <rPh sb="2" eb="3">
      <t xml:space="preserve">ガ </t>
    </rPh>
    <phoneticPr fontId="1"/>
  </si>
  <si>
    <t>アトリエ育　　</t>
  </si>
  <si>
    <t>アート松下塾　　</t>
    <rPh sb="3" eb="6">
      <t>マツシタ</t>
    </rPh>
    <phoneticPr fontId="1"/>
  </si>
  <si>
    <t>丸山造形絵画教室　　</t>
    <rPh sb="0" eb="2">
      <t>マルヤマ</t>
    </rPh>
    <rPh sb="2" eb="4">
      <t xml:space="preserve">ゾウケイ </t>
    </rPh>
    <rPh sb="4" eb="6">
      <t xml:space="preserve">カイガ </t>
    </rPh>
    <rPh sb="6" eb="8">
      <t>キョウシテゥ</t>
    </rPh>
    <phoneticPr fontId="1"/>
  </si>
  <si>
    <t>002</t>
  </si>
  <si>
    <t>003</t>
  </si>
  <si>
    <t>004</t>
  </si>
  <si>
    <t>005</t>
  </si>
  <si>
    <t>006</t>
  </si>
  <si>
    <t>007</t>
  </si>
  <si>
    <t>008</t>
  </si>
  <si>
    <t>009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</si>
  <si>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</si>
  <si>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</si>
  <si>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</si>
  <si>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</si>
  <si>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</si>
  <si>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</si>
  <si>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</si>
  <si>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</si>
  <si>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</si>
  <si>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</si>
  <si>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</si>
  <si>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</si>
  <si>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</si>
  <si>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</si>
  <si>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</si>
  <si>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</si>
  <si>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</si>
  <si>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</si>
  <si>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</si>
  <si>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</si>
  <si>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101</t>
  </si>
  <si>
    <t>102</t>
  </si>
  <si>
    <t>103</t>
  </si>
  <si>
    <t>104</t>
  </si>
  <si>
    <t>105</t>
  </si>
  <si>
    <t>201</t>
  </si>
  <si>
    <t>202</t>
  </si>
  <si>
    <t>203</t>
  </si>
  <si>
    <t>204</t>
  </si>
  <si>
    <t>A</t>
  </si>
  <si>
    <t>001</t>
  </si>
  <si>
    <t>伊藤　若冲</t>
  </si>
  <si>
    <t>イトウ　ジャクチュウ</t>
  </si>
  <si>
    <t>男</t>
    <rPh sb="0" eb="1">
      <t>オトコ</t>
    </rPh>
    <phoneticPr fontId="1"/>
  </si>
  <si>
    <t>知的</t>
    <rPh sb="0" eb="2">
      <t>チテキ</t>
    </rPh>
    <phoneticPr fontId="1"/>
  </si>
  <si>
    <t>いいね1</t>
  </si>
  <si>
    <t>平</t>
    <rPh sb="0" eb="1">
      <t xml:space="preserve">ヘイ </t>
    </rPh>
    <phoneticPr fontId="1"/>
  </si>
  <si>
    <t>40×50</t>
  </si>
  <si>
    <t>ブルーテラス</t>
  </si>
  <si>
    <t>伊藤　若冲</t>
    <rPh sb="0" eb="5">
      <t>イトウ</t>
    </rPh>
    <phoneticPr fontId="1"/>
  </si>
  <si>
    <t>B</t>
  </si>
  <si>
    <t>いいね2</t>
  </si>
  <si>
    <t>C</t>
  </si>
  <si>
    <t>いいね3</t>
  </si>
  <si>
    <t>近藤　雅臣</t>
    <rPh sb="0" eb="2">
      <t>コンド</t>
    </rPh>
    <rPh sb="3" eb="5">
      <t xml:space="preserve">マサオミ </t>
    </rPh>
    <phoneticPr fontId="1"/>
  </si>
  <si>
    <t>コンドウ　マサオミ</t>
  </si>
  <si>
    <t>身体</t>
    <rPh sb="0" eb="2">
      <t>シンタイ</t>
    </rPh>
    <phoneticPr fontId="1"/>
  </si>
  <si>
    <t>やっほー1</t>
  </si>
  <si>
    <t>立</t>
    <rPh sb="0" eb="1">
      <t>リッタイ</t>
    </rPh>
    <phoneticPr fontId="1"/>
  </si>
  <si>
    <t>50×60×90</t>
  </si>
  <si>
    <t>やっほー2</t>
  </si>
  <si>
    <t>やっほー3</t>
  </si>
  <si>
    <t>加藤　時子</t>
    <rPh sb="0" eb="2">
      <t>カトウ</t>
    </rPh>
    <rPh sb="3" eb="5">
      <t>トキコ</t>
    </rPh>
    <phoneticPr fontId="1"/>
  </si>
  <si>
    <t>カトウ　トキコ</t>
  </si>
  <si>
    <t>女</t>
    <rPh sb="0" eb="1">
      <t>オンナ</t>
    </rPh>
    <phoneticPr fontId="1"/>
  </si>
  <si>
    <t>聴覚</t>
    <rPh sb="0" eb="2">
      <t>チョウ</t>
    </rPh>
    <phoneticPr fontId="1"/>
  </si>
  <si>
    <t>こんにちは1</t>
  </si>
  <si>
    <t>100×50</t>
  </si>
  <si>
    <t>佐藤　栄作</t>
    <rPh sb="0" eb="2">
      <t>サトウ</t>
    </rPh>
    <rPh sb="3" eb="5">
      <t>エイサク</t>
    </rPh>
    <phoneticPr fontId="1"/>
  </si>
  <si>
    <t>サトウ　エイサク</t>
  </si>
  <si>
    <t>視覚</t>
    <rPh sb="0" eb="2">
      <t>シカク</t>
    </rPh>
    <phoneticPr fontId="1"/>
  </si>
  <si>
    <t>さかだち1</t>
  </si>
  <si>
    <t>立</t>
    <rPh sb="0" eb="1">
      <t>リテゥ</t>
    </rPh>
    <phoneticPr fontId="1"/>
  </si>
  <si>
    <t>さかだち2</t>
  </si>
  <si>
    <t>佐藤　栄作</t>
  </si>
  <si>
    <t>男</t>
  </si>
  <si>
    <t>視覚</t>
  </si>
  <si>
    <t>さかだち3</t>
  </si>
  <si>
    <t>立</t>
  </si>
  <si>
    <t>『2025 人ねっこアート応募票・展出品者名簿』記入方法の説明</t>
  </si>
  <si>
    <t>複数の出品者を扱う場合に、同じ情報を繰り返し入力する煩雑さを軽減するために、入力を自動化しています。以下の通りにご記入ください。</t>
  </si>
  <si>
    <r>
      <t>1.「出品者一覧表」タブを開いて</t>
    </r>
    <r>
      <rPr>
        <u/>
        <sz val="10.5"/>
        <color theme="1"/>
        <rFont val="游明朝"/>
        <family val="1"/>
        <charset val="128"/>
      </rPr>
      <t>出品者の情報を記入</t>
    </r>
    <r>
      <rPr>
        <sz val="10.5"/>
        <color theme="1"/>
        <rFont val="游明朝"/>
        <family val="1"/>
        <charset val="128"/>
      </rPr>
      <t>（C～N列）</t>
    </r>
  </si>
  <si>
    <t>3. 「応募票」に「出品者一覧表」タブで記入した出品者情報が反映させる</t>
  </si>
  <si>
    <t>　①「応募票」タブを右クリックし、メニューから「移動またはコピー」を選択。</t>
  </si>
  <si>
    <t>②（末尾に異動）を選択し、「コピーを作成する」のチェックボックスをチェックする。</t>
  </si>
  <si>
    <t>③　3.の手順で受付番号を記入し、応募票に情報を反映させる。</t>
  </si>
  <si>
    <t>＊応募者が複数名となる場合、「応募票」の応募者情報を変更してください。変更した「応募票」タブを複製すると、変更後の応募者情報を反映できます。</t>
  </si>
  <si>
    <t>＊＊自動化のための情報は、作者情報は「出品者一覧表」の記入情報に依存します。応募者情報はコピー元の「応募票」タブの記入情報に依存します。</t>
  </si>
  <si>
    <t>＊＊記入した情報が上記の通りに反映されない場合、反映させるための数式が破損していることが考えられます。info@hitonekko.comまでお問い合わせいただくか、新しくダウンロードして製作してください。</t>
  </si>
  <si>
    <t>に塗られたセルには記入しないでください。B列は記入内容を反映して自動的に記入されます。</t>
    <rPh sb="1" eb="2">
      <t>ヌ</t>
    </rPh>
    <rPh sb="9" eb="11">
      <t>キニュウ</t>
    </rPh>
    <rPh sb="21" eb="22">
      <t>レツ</t>
    </rPh>
    <rPh sb="23" eb="27">
      <t>キニュウナイヨウ</t>
    </rPh>
    <rPh sb="28" eb="30">
      <t>ハンエイ</t>
    </rPh>
    <rPh sb="32" eb="35">
      <t>ジドウテキ</t>
    </rPh>
    <rPh sb="36" eb="38">
      <t>キニュウ</t>
    </rPh>
    <phoneticPr fontId="1"/>
  </si>
  <si>
    <t>「記入方法」タブを参照してご記入ください。必要事項記入後に「応募票」タブに移動してください。</t>
    <rPh sb="1" eb="5">
      <t>キニュウホウホウ</t>
    </rPh>
    <rPh sb="9" eb="11">
      <t>サンショウ</t>
    </rPh>
    <rPh sb="14" eb="16">
      <t>キニュウ</t>
    </rPh>
    <rPh sb="21" eb="28">
      <t>ヒツヨウジコウキニュウゴ</t>
    </rPh>
    <rPh sb="30" eb="33">
      <t>オウボヒョウ</t>
    </rPh>
    <rPh sb="37" eb="39">
      <t>イドウ</t>
    </rPh>
    <phoneticPr fontId="1"/>
  </si>
  <si>
    <t>←出品者名簿のA列の番号を入力</t>
    <rPh sb="1" eb="3">
      <t>シュッピン</t>
    </rPh>
    <rPh sb="3" eb="4">
      <t>シャ</t>
    </rPh>
    <rPh sb="4" eb="6">
      <t>メイボ</t>
    </rPh>
    <rPh sb="8" eb="9">
      <t>レツ</t>
    </rPh>
    <rPh sb="10" eb="12">
      <t>バンゴウ</t>
    </rPh>
    <rPh sb="13" eb="15">
      <t>ニュウリョク</t>
    </rPh>
    <phoneticPr fontId="1"/>
  </si>
  <si>
    <r>
      <t>④　以降、</t>
    </r>
    <r>
      <rPr>
        <u/>
        <sz val="10.5"/>
        <color theme="1"/>
        <rFont val="游明朝"/>
        <family val="1"/>
        <charset val="128"/>
      </rPr>
      <t>すべての出品者分</t>
    </r>
    <r>
      <rPr>
        <sz val="10.5"/>
        <color theme="1"/>
        <rFont val="游明朝"/>
        <family val="1"/>
        <charset val="128"/>
      </rPr>
      <t>の応募票の複製を①～③に従って行う。</t>
    </r>
  </si>
  <si>
    <r>
      <t>④　以降、</t>
    </r>
    <r>
      <rPr>
        <u/>
        <sz val="10.5"/>
        <color theme="1"/>
        <rFont val="游明朝"/>
        <family val="1"/>
        <charset val="128"/>
      </rPr>
      <t>すべての出品者分</t>
    </r>
    <r>
      <rPr>
        <sz val="10.5"/>
        <color theme="1"/>
        <rFont val="游明朝"/>
        <family val="1"/>
        <charset val="128"/>
      </rPr>
      <t>の応募票の複製を①～③に従って行う。</t>
    </r>
    <rPh sb="9" eb="12">
      <t>シュッピンシャ</t>
    </rPh>
    <phoneticPr fontId="1"/>
  </si>
  <si>
    <t>③　コピーしてできた「応募票」の（AA,1）セル↑に番号を記入し、出品者名簿の情報を反映させる。</t>
    <rPh sb="11" eb="14">
      <t>オウボヒョウ</t>
    </rPh>
    <rPh sb="26" eb="28">
      <t>バンゴウ</t>
    </rPh>
    <rPh sb="33" eb="36">
      <t>シュッピンシャ</t>
    </rPh>
    <rPh sb="36" eb="38">
      <t>メイボ</t>
    </rPh>
    <rPh sb="39" eb="41">
      <t>ジョウホウ</t>
    </rPh>
    <phoneticPr fontId="1"/>
  </si>
  <si>
    <t>・8行～１４行（黄色）の項目です。</t>
    <rPh sb="8" eb="10">
      <t>キイロ</t>
    </rPh>
    <phoneticPr fontId="1"/>
  </si>
  <si>
    <t>　　出品者ご本人が応募者となる場合には、応募者欄の記入は不要です。</t>
    <rPh sb="2" eb="5">
      <t>シュッピンシャ</t>
    </rPh>
    <phoneticPr fontId="1"/>
  </si>
  <si>
    <r>
      <rPr>
        <u/>
        <sz val="10.5"/>
        <color theme="1"/>
        <rFont val="游明朝"/>
        <family val="1"/>
        <charset val="128"/>
      </rPr>
      <t>作者の所属先住所連絡先等と応募者の項目</t>
    </r>
    <r>
      <rPr>
        <sz val="10.5"/>
        <color theme="1"/>
        <rFont val="游明朝"/>
        <family val="1"/>
        <charset val="128"/>
      </rPr>
      <t>に必要事項を記入</t>
    </r>
    <rPh sb="6" eb="11">
      <t>ジュウショレンラクサキ</t>
    </rPh>
    <phoneticPr fontId="1"/>
  </si>
  <si>
    <t>「応募票」を複製し、出品者ごとの応募票を作成する</t>
    <rPh sb="10" eb="13">
      <t>シュッピンシャ</t>
    </rPh>
    <phoneticPr fontId="1"/>
  </si>
  <si>
    <t>＊記入方法について、「記入方法」タブをご参照ください。</t>
    <rPh sb="1" eb="5">
      <t>キニュウホウホウ</t>
    </rPh>
    <rPh sb="11" eb="15">
      <t>キニュウホウホウ</t>
    </rPh>
    <rPh sb="20" eb="22">
      <t>サンショウ</t>
    </rPh>
    <phoneticPr fontId="1"/>
  </si>
  <si>
    <t>　A列は作品数のカウントと、記入内容を自動的に反映するために使います。不足する場合は番号が重複しないよう追加してください。B列は自動生成されます。直接記入しないでください。C列「コード番号」は「コード一覧」タブを参照。D列「受付番号」は一人目の出品者を001として、以下出品者ごとに002、003…と続けてください。</t>
  </si>
  <si>
    <r>
      <t>2.「応募票」タブを開いて</t>
    </r>
    <r>
      <rPr>
        <u/>
        <sz val="10.5"/>
        <color theme="1"/>
        <rFont val="游明朝"/>
        <family val="1"/>
        <charset val="128"/>
      </rPr>
      <t>出品者の所属先情報等と応募者の項目</t>
    </r>
    <r>
      <rPr>
        <sz val="10.5"/>
        <color theme="1"/>
        <rFont val="游明朝"/>
        <family val="1"/>
        <charset val="128"/>
      </rPr>
      <t>に必要事項を記入</t>
    </r>
  </si>
  <si>
    <t>「応募票」タブの8行～１４行の項目です。出品者ご本人が応募者となる場合には、応募者欄の記入は不要です。</t>
  </si>
  <si>
    <r>
      <t>「応募票」タブのセル(AA,1)=AA列の１行目に、「出品者一覧表」タブで</t>
    </r>
    <r>
      <rPr>
        <u/>
        <sz val="10.5"/>
        <color theme="1"/>
        <rFont val="游明朝"/>
        <family val="1"/>
        <charset val="128"/>
      </rPr>
      <t>出品者の作品記号「A」の作品に付与されたA列の</t>
    </r>
    <r>
      <rPr>
        <u/>
        <sz val="10.5"/>
        <color rgb="FFFF0000"/>
        <rFont val="游明朝"/>
        <family val="1"/>
        <charset val="128"/>
      </rPr>
      <t>赤字の番号</t>
    </r>
    <r>
      <rPr>
        <sz val="10.5"/>
        <color theme="1"/>
        <rFont val="游明朝"/>
        <family val="1"/>
        <charset val="128"/>
      </rPr>
      <t>を記入すると、記入内容が反映されます。一人の出品者で複数の出品があっても「A」の作品の番号のみ記入してください。</t>
    </r>
  </si>
  <si>
    <t>4.「応募票」を複製し、出品者ごとの応募票を作成する</t>
  </si>
  <si>
    <t>人　ねっ子</t>
    <rPh sb="0" eb="1">
      <t>ヒト</t>
    </rPh>
    <rPh sb="4" eb="5">
      <t>コ</t>
    </rPh>
    <phoneticPr fontId="1"/>
  </si>
  <si>
    <t>ひと　ねっこ</t>
    <phoneticPr fontId="1"/>
  </si>
  <si>
    <t>施設職員</t>
    <rPh sb="0" eb="4">
      <t>シセツショクイン</t>
    </rPh>
    <phoneticPr fontId="1"/>
  </si>
  <si>
    <t>＊出品者ごとに連絡先情報が異なる場合は、複製後にそれぞれの情報を記入してください。</t>
    <rPh sb="1" eb="4">
      <t>シュッピンシャ</t>
    </rPh>
    <rPh sb="7" eb="12">
      <t>レンラクサキジョウホウ</t>
    </rPh>
    <rPh sb="13" eb="14">
      <t>コト</t>
    </rPh>
    <rPh sb="16" eb="18">
      <t>バアイ</t>
    </rPh>
    <rPh sb="20" eb="23">
      <t>フクセイゴ</t>
    </rPh>
    <rPh sb="29" eb="31">
      <t>ジョウホウ</t>
    </rPh>
    <rPh sb="32" eb="34">
      <t>キニュウ</t>
    </rPh>
    <phoneticPr fontId="1"/>
  </si>
  <si>
    <t>＊出品者の連絡先の情報がおのおの異なる場合は、「応募票」を複製後にそれぞれの連絡先に書き換えてください。施設等で連絡先が単一の場合は、あらかじめ記入したものを複製することで入力の手間が省けます。</t>
    <rPh sb="1" eb="4">
      <t>シュッピンシャ</t>
    </rPh>
    <rPh sb="5" eb="8">
      <t>レンラクサキ</t>
    </rPh>
    <rPh sb="9" eb="11">
      <t>ジョウホウ</t>
    </rPh>
    <rPh sb="16" eb="17">
      <t>コト</t>
    </rPh>
    <rPh sb="19" eb="21">
      <t>バアイ</t>
    </rPh>
    <rPh sb="24" eb="27">
      <t>オウボヒョウ</t>
    </rPh>
    <rPh sb="29" eb="32">
      <t>フクセイゴ</t>
    </rPh>
    <rPh sb="38" eb="41">
      <t>レンラクサキ</t>
    </rPh>
    <rPh sb="42" eb="43">
      <t>カ</t>
    </rPh>
    <rPh sb="44" eb="45">
      <t>カ</t>
    </rPh>
    <phoneticPr fontId="1"/>
  </si>
  <si>
    <t>こんにちは2</t>
    <phoneticPr fontId="1"/>
  </si>
  <si>
    <t>こんにちは5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</si>
</sst>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3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 P丸ゴシック体M"/>
      <family val="3"/>
      <charset val="128"/>
    </font>
    <font>
      <sz val="11"/>
      <color theme="1"/>
      <name val="AR丸ゴシック体M"/>
      <family val="3"/>
      <charset val="128"/>
    </font>
    <font>
      <sz val="10"/>
      <color theme="1"/>
      <name val="AR P丸ゴシック体M"/>
      <family val="3"/>
      <charset val="128"/>
    </font>
    <font>
      <sz val="9"/>
      <color theme="1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b/>
      <sz val="14"/>
      <color theme="1"/>
      <name val="AR P丸ゴシック体M"/>
      <family val="3"/>
      <charset val="128"/>
    </font>
    <font>
      <sz val="14"/>
      <color theme="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sz val="10.5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.5"/>
      <color theme="1"/>
      <name val="游明朝"/>
      <family val="1"/>
      <charset val="128"/>
    </font>
    <font>
      <sz val="10.5"/>
      <name val="游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.5"/>
      <color rgb="FFFF0000"/>
      <name val="游明朝"/>
      <family val="1"/>
      <charset val="128"/>
    </font>
    <font>
      <sz val="12"/>
      <color rgb="FF46363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2"/>
      <charset val="128"/>
      <scheme val="minor"/>
    </font>
    <font>
      <sz val="11"/>
      <color theme="1"/>
      <name val="游明朝"/>
      <family val="1"/>
      <charset val="128"/>
    </font>
    <font>
      <u/>
      <sz val="10.5"/>
      <color theme="1"/>
      <name val="游明朝"/>
      <family val="1"/>
      <charset val="128"/>
    </font>
    <font>
      <u/>
      <sz val="10.5"/>
      <color rgb="FFFF0000"/>
      <name val="游明朝"/>
      <family val="1"/>
      <charset val="128"/>
    </font>
    <font>
      <sz val="12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 style="medium">
        <color auto="1"/>
      </left>
      <right/>
      <top style="thin">
        <color auto="1"/>
      </top>
      <bottom style="dashDot">
        <color auto="1"/>
      </bottom>
      <diagonal/>
    </border>
    <border>
      <left/>
      <right/>
      <top style="thin">
        <color auto="1"/>
      </top>
      <bottom style="dashDot">
        <color auto="1"/>
      </bottom>
      <diagonal/>
    </border>
    <border>
      <left/>
      <right style="medium">
        <color auto="1"/>
      </right>
      <top style="thin">
        <color auto="1"/>
      </top>
      <bottom style="dashDot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medium">
        <color auto="1"/>
      </right>
      <top/>
      <bottom style="dashDot">
        <color auto="1"/>
      </bottom>
      <diagonal/>
    </border>
    <border>
      <left/>
      <right style="dashDot">
        <color auto="1"/>
      </right>
      <top style="dashDot">
        <color auto="1"/>
      </top>
      <bottom/>
      <diagonal/>
    </border>
    <border>
      <left/>
      <right style="dashDot">
        <color auto="1"/>
      </right>
      <top/>
      <bottom style="thin">
        <color auto="1"/>
      </bottom>
      <diagonal/>
    </border>
    <border>
      <left style="thin">
        <color auto="1"/>
      </left>
      <right style="dashDot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Dot">
        <color auto="1"/>
      </bottom>
      <diagonal/>
    </border>
    <border>
      <left style="thin">
        <color auto="1"/>
      </left>
      <right style="dashDot">
        <color auto="1"/>
      </right>
      <top style="thin">
        <color auto="1"/>
      </top>
      <bottom style="dashDot">
        <color auto="1"/>
      </bottom>
      <diagonal/>
    </border>
    <border>
      <left/>
      <right style="thin">
        <color auto="1"/>
      </right>
      <top style="thin">
        <color auto="1"/>
      </top>
      <bottom style="dashDot">
        <color auto="1"/>
      </bottom>
      <diagonal/>
    </border>
    <border>
      <left style="thin">
        <color auto="1"/>
      </left>
      <right/>
      <top/>
      <bottom style="dashDot">
        <color auto="1"/>
      </bottom>
      <diagonal/>
    </border>
    <border>
      <left/>
      <right style="thin">
        <color auto="1"/>
      </right>
      <top/>
      <bottom style="dashDot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7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93">
    <xf numFmtId="0" fontId="0" fillId="0" borderId="0" xfId="0">
      <alignment vertical="center"/>
    </xf>
    <xf numFmtId="0" fontId="2" fillId="0" borderId="3" xfId="0" applyFont="1" applyBorder="1">
      <alignment vertical="center"/>
    </xf>
    <xf numFmtId="0" fontId="0" fillId="2" borderId="17" xfId="0" applyFill="1" applyBorder="1" applyAlignment="1"/>
    <xf numFmtId="0" fontId="0" fillId="2" borderId="3" xfId="0" applyFill="1" applyBorder="1" applyAlignment="1"/>
    <xf numFmtId="0" fontId="0" fillId="0" borderId="0" xfId="0" applyAlignment="1"/>
    <xf numFmtId="0" fontId="12" fillId="0" borderId="0" xfId="0" applyFont="1" applyAlignment="1"/>
    <xf numFmtId="0" fontId="0" fillId="0" borderId="3" xfId="0" applyBorder="1" applyAlignment="1"/>
    <xf numFmtId="0" fontId="0" fillId="0" borderId="3" xfId="0" applyBorder="1" applyAlignment="1">
      <alignment horizontal="right" vertical="center"/>
    </xf>
    <xf numFmtId="0" fontId="0" fillId="2" borderId="6" xfId="0" applyFill="1" applyBorder="1" applyAlignment="1"/>
    <xf numFmtId="0" fontId="0" fillId="2" borderId="9" xfId="0" applyFill="1" applyBorder="1" applyAlignment="1"/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176" fontId="0" fillId="2" borderId="44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/>
    </xf>
    <xf numFmtId="176" fontId="13" fillId="3" borderId="44" xfId="0" applyNumberFormat="1" applyFon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/>
    </xf>
    <xf numFmtId="0" fontId="17" fillId="0" borderId="49" xfId="0" applyFont="1" applyBorder="1" applyAlignment="1">
      <alignment vertical="top" wrapText="1"/>
    </xf>
    <xf numFmtId="0" fontId="17" fillId="0" borderId="46" xfId="0" applyFont="1" applyBorder="1" applyAlignment="1">
      <alignment vertical="top" wrapText="1"/>
    </xf>
    <xf numFmtId="0" fontId="17" fillId="0" borderId="0" xfId="0" applyFont="1">
      <alignment vertical="center"/>
    </xf>
    <xf numFmtId="0" fontId="19" fillId="0" borderId="0" xfId="0" applyFont="1" applyAlignment="1">
      <alignment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right" vertical="top" wrapText="1"/>
    </xf>
    <xf numFmtId="0" fontId="19" fillId="0" borderId="11" xfId="0" applyFont="1" applyBorder="1" applyAlignment="1">
      <alignment horizontal="center" vertical="top" wrapText="1"/>
    </xf>
    <xf numFmtId="0" fontId="17" fillId="0" borderId="0" xfId="0" applyFont="1" applyAlignment="1">
      <alignment vertical="center" wrapText="1"/>
    </xf>
    <xf numFmtId="0" fontId="17" fillId="0" borderId="53" xfId="0" applyFont="1" applyBorder="1" applyAlignment="1">
      <alignment vertical="top" wrapText="1"/>
    </xf>
    <xf numFmtId="0" fontId="17" fillId="0" borderId="57" xfId="0" applyFont="1" applyBorder="1" applyAlignment="1">
      <alignment vertical="top" wrapText="1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vertical="top" wrapText="1"/>
    </xf>
    <xf numFmtId="0" fontId="17" fillId="0" borderId="54" xfId="0" applyFont="1" applyBorder="1" applyAlignment="1">
      <alignment vertical="top" wrapText="1"/>
    </xf>
    <xf numFmtId="0" fontId="17" fillId="0" borderId="57" xfId="0" applyFont="1" applyBorder="1" applyAlignment="1">
      <alignment vertical="top"/>
    </xf>
    <xf numFmtId="0" fontId="17" fillId="0" borderId="54" xfId="0" applyFont="1" applyBorder="1" applyAlignment="1">
      <alignment vertical="top"/>
    </xf>
    <xf numFmtId="0" fontId="17" fillId="0" borderId="4" xfId="0" applyFont="1" applyBorder="1" applyAlignment="1">
      <alignment vertical="top" wrapText="1"/>
    </xf>
    <xf numFmtId="0" fontId="17" fillId="0" borderId="15" xfId="0" applyFont="1" applyBorder="1" applyAlignment="1">
      <alignment horizontal="left" vertical="center" wrapText="1"/>
    </xf>
    <xf numFmtId="0" fontId="17" fillId="0" borderId="15" xfId="0" applyFont="1" applyBorder="1">
      <alignment vertical="center"/>
    </xf>
    <xf numFmtId="0" fontId="17" fillId="0" borderId="15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17" fillId="0" borderId="58" xfId="0" applyFont="1" applyBorder="1" applyAlignment="1">
      <alignment horizontal="center" vertical="top" wrapText="1"/>
    </xf>
    <xf numFmtId="0" fontId="17" fillId="0" borderId="24" xfId="0" applyFont="1" applyBorder="1" applyAlignment="1">
      <alignment horizontal="justify" vertical="top" wrapText="1"/>
    </xf>
    <xf numFmtId="0" fontId="17" fillId="0" borderId="15" xfId="0" applyFont="1" applyBorder="1" applyAlignment="1">
      <alignment vertical="top" wrapText="1"/>
    </xf>
    <xf numFmtId="0" fontId="17" fillId="0" borderId="59" xfId="0" applyFont="1" applyBorder="1" applyAlignment="1">
      <alignment vertical="top" wrapText="1"/>
    </xf>
    <xf numFmtId="0" fontId="17" fillId="0" borderId="45" xfId="0" applyFont="1" applyBorder="1" applyAlignment="1">
      <alignment horizontal="center" vertical="top"/>
    </xf>
    <xf numFmtId="0" fontId="17" fillId="0" borderId="46" xfId="0" applyFont="1" applyBorder="1" applyAlignment="1">
      <alignment vertical="top"/>
    </xf>
    <xf numFmtId="0" fontId="17" fillId="0" borderId="46" xfId="0" applyFont="1" applyBorder="1" applyAlignment="1">
      <alignment horizontal="center" vertical="top"/>
    </xf>
    <xf numFmtId="0" fontId="17" fillId="0" borderId="47" xfId="0" applyFont="1" applyBorder="1" applyAlignment="1">
      <alignment vertical="top" wrapText="1"/>
    </xf>
    <xf numFmtId="0" fontId="17" fillId="0" borderId="47" xfId="0" applyFont="1" applyBorder="1" applyAlignment="1">
      <alignment vertical="top"/>
    </xf>
    <xf numFmtId="0" fontId="17" fillId="0" borderId="66" xfId="0" applyFont="1" applyBorder="1" applyAlignment="1">
      <alignment vertical="top" wrapText="1"/>
    </xf>
    <xf numFmtId="0" fontId="17" fillId="0" borderId="13" xfId="0" applyFont="1" applyBorder="1" applyAlignment="1">
      <alignment vertical="top" wrapText="1"/>
    </xf>
    <xf numFmtId="0" fontId="17" fillId="0" borderId="0" xfId="0" applyFont="1" applyAlignment="1">
      <alignment horizontal="center" vertical="top"/>
    </xf>
    <xf numFmtId="0" fontId="17" fillId="0" borderId="13" xfId="0" applyFont="1" applyBorder="1" applyAlignment="1">
      <alignment vertical="top"/>
    </xf>
    <xf numFmtId="49" fontId="17" fillId="0" borderId="0" xfId="0" applyNumberFormat="1" applyFont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7" fillId="0" borderId="3" xfId="0" applyFont="1" applyBorder="1">
      <alignment vertical="center"/>
    </xf>
    <xf numFmtId="0" fontId="0" fillId="4" borderId="0" xfId="0" applyFill="1">
      <alignment vertical="center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28" fillId="0" borderId="0" xfId="0" applyFont="1">
      <alignment vertical="center"/>
    </xf>
    <xf numFmtId="176" fontId="0" fillId="5" borderId="16" xfId="0" applyNumberFormat="1" applyFill="1" applyBorder="1" applyAlignment="1"/>
    <xf numFmtId="49" fontId="0" fillId="5" borderId="17" xfId="0" applyNumberFormat="1" applyFill="1" applyBorder="1" applyAlignment="1"/>
    <xf numFmtId="0" fontId="0" fillId="5" borderId="17" xfId="0" applyFill="1" applyBorder="1" applyAlignment="1"/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/>
    <xf numFmtId="176" fontId="0" fillId="5" borderId="0" xfId="0" applyNumberFormat="1" applyFill="1">
      <alignment vertical="center"/>
    </xf>
    <xf numFmtId="176" fontId="0" fillId="4" borderId="0" xfId="0" applyNumberFormat="1" applyFill="1">
      <alignment vertical="center"/>
    </xf>
    <xf numFmtId="0" fontId="17" fillId="0" borderId="9" xfId="0" applyFont="1" applyBorder="1" applyAlignment="1">
      <alignment vertical="top" wrapText="1"/>
    </xf>
    <xf numFmtId="0" fontId="0" fillId="0" borderId="3" xfId="0" applyBorder="1">
      <alignment vertical="center"/>
    </xf>
    <xf numFmtId="0" fontId="29" fillId="0" borderId="3" xfId="0" applyFont="1" applyBorder="1">
      <alignment vertical="center"/>
    </xf>
    <xf numFmtId="0" fontId="30" fillId="0" borderId="3" xfId="0" applyFont="1" applyBorder="1">
      <alignment vertical="center"/>
    </xf>
    <xf numFmtId="49" fontId="0" fillId="0" borderId="3" xfId="0" applyNumberFormat="1" applyBorder="1" applyAlignment="1">
      <alignment horizontal="right" vertical="center"/>
    </xf>
    <xf numFmtId="49" fontId="31" fillId="3" borderId="11" xfId="0" applyNumberFormat="1" applyFont="1" applyFill="1" applyBorder="1" applyAlignment="1">
      <alignment horizontal="center"/>
    </xf>
    <xf numFmtId="0" fontId="31" fillId="3" borderId="11" xfId="0" applyFont="1" applyFill="1" applyBorder="1" applyAlignment="1"/>
    <xf numFmtId="0" fontId="31" fillId="3" borderId="11" xfId="0" applyFont="1" applyFill="1" applyBorder="1" applyAlignment="1">
      <alignment horizontal="center"/>
    </xf>
    <xf numFmtId="0" fontId="31" fillId="3" borderId="10" xfId="0" applyFont="1" applyFill="1" applyBorder="1" applyAlignment="1"/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inden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vertical="top" wrapText="1"/>
    </xf>
    <xf numFmtId="0" fontId="17" fillId="0" borderId="0" xfId="0" applyFont="1" applyAlignment="1">
      <alignment horizontal="right" vertical="center" wrapText="1"/>
    </xf>
    <xf numFmtId="0" fontId="35" fillId="4" borderId="0" xfId="0" applyFont="1" applyFill="1" applyAlignment="1">
      <alignment horizontal="center" vertical="center"/>
    </xf>
    <xf numFmtId="0" fontId="36" fillId="4" borderId="0" xfId="0" applyFont="1" applyFill="1">
      <alignment vertical="center"/>
    </xf>
    <xf numFmtId="176" fontId="36" fillId="0" borderId="0" xfId="0" applyNumberFormat="1" applyFont="1">
      <alignment vertical="center"/>
    </xf>
    <xf numFmtId="49" fontId="36" fillId="0" borderId="0" xfId="0" applyNumberFormat="1" applyFo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17" fillId="6" borderId="0" xfId="0" applyFont="1" applyFill="1">
      <alignment vertical="center"/>
    </xf>
    <xf numFmtId="0" fontId="21" fillId="0" borderId="0" xfId="0" applyFont="1" applyAlignment="1">
      <alignment vertical="top" wrapText="1"/>
    </xf>
    <xf numFmtId="0" fontId="21" fillId="0" borderId="4" xfId="0" applyFont="1" applyBorder="1" applyAlignment="1">
      <alignment vertical="top" wrapText="1"/>
    </xf>
    <xf numFmtId="0" fontId="21" fillId="0" borderId="7" xfId="0" applyFont="1" applyBorder="1" applyAlignment="1">
      <alignment vertical="top"/>
    </xf>
    <xf numFmtId="0" fontId="17" fillId="2" borderId="0" xfId="0" applyFont="1" applyFill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center" vertical="top"/>
    </xf>
    <xf numFmtId="0" fontId="2" fillId="0" borderId="28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top"/>
    </xf>
    <xf numFmtId="0" fontId="2" fillId="0" borderId="38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36" xfId="0" applyFont="1" applyBorder="1" applyAlignment="1">
      <alignment horizontal="left" vertical="top"/>
    </xf>
    <xf numFmtId="0" fontId="2" fillId="0" borderId="37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4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top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top"/>
    </xf>
    <xf numFmtId="0" fontId="17" fillId="0" borderId="0" xfId="0" applyFont="1" applyAlignment="1">
      <alignment horizontal="justify" vertical="top" wrapText="1"/>
    </xf>
    <xf numFmtId="0" fontId="17" fillId="0" borderId="54" xfId="0" applyFont="1" applyBorder="1" applyAlignment="1">
      <alignment horizontal="justify" vertical="top" wrapText="1"/>
    </xf>
    <xf numFmtId="0" fontId="17" fillId="0" borderId="58" xfId="0" applyFont="1" applyBorder="1" applyAlignment="1">
      <alignment horizontal="left" vertical="top" wrapText="1"/>
    </xf>
    <xf numFmtId="0" fontId="17" fillId="0" borderId="24" xfId="0" applyFont="1" applyBorder="1" applyAlignment="1">
      <alignment horizontal="left" vertical="top" wrapText="1"/>
    </xf>
    <xf numFmtId="0" fontId="17" fillId="0" borderId="12" xfId="0" applyFont="1" applyBorder="1" applyAlignment="1">
      <alignment horizontal="justify" vertical="top" wrapText="1"/>
    </xf>
    <xf numFmtId="0" fontId="17" fillId="0" borderId="24" xfId="0" applyFont="1" applyBorder="1" applyAlignment="1">
      <alignment horizontal="justify" vertical="top" wrapText="1"/>
    </xf>
    <xf numFmtId="0" fontId="17" fillId="0" borderId="15" xfId="0" applyFont="1" applyBorder="1" applyAlignment="1">
      <alignment horizontal="justify" vertical="top" wrapText="1"/>
    </xf>
    <xf numFmtId="0" fontId="17" fillId="0" borderId="59" xfId="0" applyFont="1" applyBorder="1" applyAlignment="1">
      <alignment horizontal="justify" vertical="top" wrapText="1"/>
    </xf>
    <xf numFmtId="0" fontId="17" fillId="0" borderId="57" xfId="0" applyFont="1" applyBorder="1" applyAlignment="1">
      <alignment horizontal="left" vertical="top" wrapText="1"/>
    </xf>
    <xf numFmtId="0" fontId="17" fillId="0" borderId="13" xfId="0" applyFont="1" applyBorder="1" applyAlignment="1">
      <alignment horizontal="left" vertical="top" wrapText="1"/>
    </xf>
    <xf numFmtId="0" fontId="17" fillId="0" borderId="53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17" fillId="0" borderId="56" xfId="0" applyFont="1" applyBorder="1" applyAlignment="1">
      <alignment horizontal="justify" vertical="top" wrapText="1"/>
    </xf>
    <xf numFmtId="0" fontId="17" fillId="0" borderId="60" xfId="0" applyFont="1" applyBorder="1" applyAlignment="1">
      <alignment horizontal="justify" vertical="top" wrapText="1"/>
    </xf>
    <xf numFmtId="0" fontId="17" fillId="0" borderId="61" xfId="0" applyFont="1" applyBorder="1" applyAlignment="1">
      <alignment horizontal="justify" vertical="top" wrapText="1"/>
    </xf>
    <xf numFmtId="0" fontId="17" fillId="0" borderId="62" xfId="0" applyFont="1" applyBorder="1" applyAlignment="1">
      <alignment horizontal="justify" vertical="top" wrapText="1"/>
    </xf>
    <xf numFmtId="0" fontId="17" fillId="0" borderId="51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/>
    </xf>
    <xf numFmtId="0" fontId="17" fillId="0" borderId="11" xfId="0" applyFont="1" applyBorder="1" applyAlignment="1">
      <alignment horizontal="left" vertical="top"/>
    </xf>
    <xf numFmtId="0" fontId="17" fillId="0" borderId="9" xfId="0" applyFont="1" applyBorder="1" applyAlignment="1">
      <alignment horizontal="justify" vertical="top" wrapText="1"/>
    </xf>
    <xf numFmtId="0" fontId="17" fillId="0" borderId="11" xfId="0" applyFont="1" applyBorder="1" applyAlignment="1">
      <alignment horizontal="justify" vertical="top" wrapText="1"/>
    </xf>
    <xf numFmtId="49" fontId="17" fillId="0" borderId="10" xfId="0" applyNumberFormat="1" applyFont="1" applyBorder="1" applyAlignment="1">
      <alignment horizontal="justify" vertical="top" wrapText="1"/>
    </xf>
    <xf numFmtId="49" fontId="17" fillId="0" borderId="11" xfId="0" applyNumberFormat="1" applyFont="1" applyBorder="1" applyAlignment="1">
      <alignment horizontal="justify" vertical="top" wrapText="1"/>
    </xf>
    <xf numFmtId="0" fontId="17" fillId="0" borderId="10" xfId="0" applyFont="1" applyBorder="1" applyAlignment="1">
      <alignment horizontal="justify" vertical="top" wrapText="1"/>
    </xf>
    <xf numFmtId="0" fontId="17" fillId="0" borderId="55" xfId="0" applyFont="1" applyBorder="1" applyAlignment="1">
      <alignment horizontal="justify" vertical="top" wrapText="1"/>
    </xf>
    <xf numFmtId="0" fontId="17" fillId="0" borderId="0" xfId="0" applyFont="1" applyAlignment="1">
      <alignment horizontal="left" vertical="top"/>
    </xf>
    <xf numFmtId="0" fontId="17" fillId="0" borderId="13" xfId="0" applyFont="1" applyBorder="1" applyAlignment="1">
      <alignment horizontal="left" vertical="top"/>
    </xf>
    <xf numFmtId="0" fontId="17" fillId="0" borderId="14" xfId="0" applyFont="1" applyBorder="1" applyAlignment="1">
      <alignment horizontal="justify" vertical="top" wrapText="1"/>
    </xf>
    <xf numFmtId="0" fontId="17" fillId="0" borderId="13" xfId="0" applyFont="1" applyBorder="1" applyAlignment="1">
      <alignment horizontal="justify" vertical="top" wrapText="1"/>
    </xf>
    <xf numFmtId="0" fontId="17" fillId="0" borderId="12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7" fillId="0" borderId="46" xfId="0" applyFont="1" applyBorder="1" applyAlignment="1">
      <alignment horizontal="center" vertical="top"/>
    </xf>
    <xf numFmtId="0" fontId="17" fillId="0" borderId="46" xfId="0" applyFont="1" applyBorder="1" applyAlignment="1">
      <alignment horizontal="center" vertical="top" wrapText="1"/>
    </xf>
    <xf numFmtId="176" fontId="17" fillId="0" borderId="0" xfId="0" applyNumberFormat="1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176" fontId="17" fillId="0" borderId="0" xfId="0" applyNumberFormat="1" applyFont="1" applyAlignment="1">
      <alignment horizontal="center" vertical="top" wrapText="1"/>
    </xf>
    <xf numFmtId="0" fontId="17" fillId="0" borderId="63" xfId="0" applyFont="1" applyBorder="1" applyAlignment="1">
      <alignment vertical="center" wrapText="1"/>
    </xf>
    <xf numFmtId="0" fontId="17" fillId="0" borderId="64" xfId="0" applyFont="1" applyBorder="1" applyAlignment="1">
      <alignment vertical="center" wrapText="1"/>
    </xf>
    <xf numFmtId="0" fontId="17" fillId="0" borderId="65" xfId="0" applyFont="1" applyBorder="1" applyAlignment="1">
      <alignment vertical="center" wrapText="1"/>
    </xf>
    <xf numFmtId="0" fontId="25" fillId="0" borderId="15" xfId="0" applyFont="1" applyBorder="1" applyAlignment="1">
      <alignment horizontal="center" vertical="top" wrapText="1"/>
    </xf>
    <xf numFmtId="0" fontId="25" fillId="0" borderId="24" xfId="0" applyFont="1" applyBorder="1" applyAlignment="1">
      <alignment horizontal="center" vertical="top" wrapText="1"/>
    </xf>
    <xf numFmtId="0" fontId="17" fillId="0" borderId="12" xfId="0" applyFont="1" applyBorder="1" applyAlignment="1">
      <alignment horizontal="center" vertical="top"/>
    </xf>
    <xf numFmtId="0" fontId="17" fillId="0" borderId="15" xfId="0" applyFont="1" applyBorder="1" applyAlignment="1">
      <alignment horizontal="center" vertical="top"/>
    </xf>
    <xf numFmtId="0" fontId="17" fillId="0" borderId="24" xfId="0" applyFont="1" applyBorder="1" applyAlignment="1">
      <alignment horizontal="center" vertical="top"/>
    </xf>
    <xf numFmtId="0" fontId="17" fillId="0" borderId="12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7" fillId="0" borderId="24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6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7" fillId="0" borderId="55" xfId="0" applyFont="1" applyBorder="1" applyAlignment="1">
      <alignment horizontal="left" vertical="top" wrapText="1"/>
    </xf>
    <xf numFmtId="0" fontId="17" fillId="0" borderId="58" xfId="0" applyFont="1" applyBorder="1" applyAlignment="1">
      <alignment horizontal="left" vertical="center" indent="1"/>
    </xf>
    <xf numFmtId="0" fontId="17" fillId="0" borderId="24" xfId="0" applyFont="1" applyBorder="1" applyAlignment="1">
      <alignment horizontal="left" vertical="center" indent="1"/>
    </xf>
    <xf numFmtId="0" fontId="17" fillId="0" borderId="12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7" fillId="0" borderId="59" xfId="0" applyFont="1" applyBorder="1" applyAlignment="1">
      <alignment horizontal="left" vertical="center" wrapText="1"/>
    </xf>
    <xf numFmtId="0" fontId="22" fillId="0" borderId="58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59" xfId="0" applyFont="1" applyBorder="1" applyAlignment="1">
      <alignment horizontal="left" vertical="center" wrapText="1"/>
    </xf>
    <xf numFmtId="0" fontId="19" fillId="0" borderId="51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0" fillId="0" borderId="11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 vertical="top" wrapText="1"/>
    </xf>
    <xf numFmtId="0" fontId="19" fillId="0" borderId="55" xfId="0" applyFont="1" applyBorder="1" applyAlignment="1">
      <alignment horizontal="center" vertical="top" wrapText="1"/>
    </xf>
    <xf numFmtId="0" fontId="19" fillId="0" borderId="53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9" fillId="0" borderId="57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justify" vertical="top" wrapText="1"/>
    </xf>
    <xf numFmtId="0" fontId="21" fillId="0" borderId="55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left" vertical="top"/>
    </xf>
    <xf numFmtId="0" fontId="17" fillId="0" borderId="56" xfId="0" applyFont="1" applyBorder="1" applyAlignment="1">
      <alignment horizontal="left" vertical="top"/>
    </xf>
    <xf numFmtId="0" fontId="19" fillId="0" borderId="4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top" wrapText="1"/>
    </xf>
    <xf numFmtId="0" fontId="18" fillId="0" borderId="50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52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19" fillId="0" borderId="0" xfId="0" applyFont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19" fillId="0" borderId="0" xfId="0" applyFont="1" applyAlignment="1">
      <alignment horizontal="justify" vertical="top" wrapText="1"/>
    </xf>
    <xf numFmtId="0" fontId="19" fillId="0" borderId="54" xfId="0" applyFont="1" applyBorder="1" applyAlignment="1">
      <alignment horizontal="justify" vertical="top" wrapText="1"/>
    </xf>
    <xf numFmtId="0" fontId="16" fillId="0" borderId="45" xfId="0" applyFont="1" applyBorder="1" applyAlignment="1">
      <alignment horizontal="left" vertical="top" shrinkToFit="1"/>
    </xf>
    <xf numFmtId="0" fontId="16" fillId="0" borderId="46" xfId="0" applyFont="1" applyBorder="1" applyAlignment="1">
      <alignment horizontal="left" vertical="top" shrinkToFit="1"/>
    </xf>
    <xf numFmtId="0" fontId="16" fillId="0" borderId="47" xfId="0" applyFont="1" applyBorder="1" applyAlignment="1">
      <alignment horizontal="left" vertical="top" shrinkToFit="1"/>
    </xf>
    <xf numFmtId="0" fontId="16" fillId="0" borderId="51" xfId="0" applyFont="1" applyBorder="1" applyAlignment="1">
      <alignment horizontal="left" vertical="top" shrinkToFit="1"/>
    </xf>
    <xf numFmtId="0" fontId="16" fillId="0" borderId="10" xfId="0" applyFont="1" applyBorder="1" applyAlignment="1">
      <alignment horizontal="left" vertical="top" shrinkToFit="1"/>
    </xf>
    <xf numFmtId="0" fontId="16" fillId="0" borderId="11" xfId="0" applyFont="1" applyBorder="1" applyAlignment="1">
      <alignment horizontal="left" vertical="top" shrinkToFit="1"/>
    </xf>
    <xf numFmtId="0" fontId="17" fillId="0" borderId="46" xfId="0" applyFont="1" applyBorder="1" applyAlignment="1">
      <alignment horizontal="left" vertical="top" wrapText="1"/>
    </xf>
    <xf numFmtId="0" fontId="17" fillId="0" borderId="47" xfId="0" applyFont="1" applyBorder="1" applyAlignment="1">
      <alignment horizontal="left" vertical="top" wrapText="1"/>
    </xf>
    <xf numFmtId="0" fontId="18" fillId="0" borderId="46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76" fontId="20" fillId="0" borderId="7" xfId="0" applyNumberFormat="1" applyFont="1" applyBorder="1" applyAlignment="1">
      <alignment horizontal="center" vertical="center" wrapText="1"/>
    </xf>
    <xf numFmtId="176" fontId="20" fillId="0" borderId="4" xfId="0" applyNumberFormat="1" applyFont="1" applyBorder="1" applyAlignment="1">
      <alignment horizontal="center" vertical="center" wrapText="1"/>
    </xf>
    <xf numFmtId="176" fontId="20" fillId="0" borderId="8" xfId="0" applyNumberFormat="1" applyFont="1" applyBorder="1" applyAlignment="1">
      <alignment horizontal="center" vertical="center" wrapText="1"/>
    </xf>
    <xf numFmtId="176" fontId="20" fillId="0" borderId="9" xfId="0" applyNumberFormat="1" applyFont="1" applyBorder="1" applyAlignment="1">
      <alignment horizontal="center" vertical="center" wrapText="1"/>
    </xf>
    <xf numFmtId="176" fontId="20" fillId="0" borderId="10" xfId="0" applyNumberFormat="1" applyFont="1" applyBorder="1" applyAlignment="1">
      <alignment horizontal="center" vertical="center" wrapText="1"/>
    </xf>
    <xf numFmtId="176" fontId="20" fillId="0" borderId="11" xfId="0" applyNumberFormat="1" applyFont="1" applyBorder="1" applyAlignment="1">
      <alignment horizontal="center" vertical="center" wrapText="1"/>
    </xf>
  </cellXfs>
  <cellStyles count="7">
    <cellStyle name="ハイパーリンク" xfId="5" builtinId="8" hidden="1"/>
    <cellStyle name="ハイパーリンク" xfId="3" builtinId="8" hidden="1"/>
    <cellStyle name="ハイパーリンク" xfId="1" builtinId="8" hidden="1"/>
    <cellStyle name="標準" xfId="0" builtinId="0"/>
    <cellStyle name="表示済みのハイパーリンク" xfId="2" builtinId="9" hidden="1"/>
    <cellStyle name="表示済みのハイパーリンク" xfId="6" builtinId="9" hidden="1"/>
    <cellStyle name="表示済みのハイパーリンク" xfId="4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zoomScale="90" zoomScaleNormal="90" zoomScalePageLayoutView="70" workbookViewId="0">
      <selection activeCell="W16" sqref="W16"/>
    </sheetView>
  </sheetViews>
  <sheetFormatPr defaultColWidth="8.875" defaultRowHeight="13.5"/>
  <cols>
    <col min="1" max="5" width="8.625" customWidth="1"/>
    <col min="6" max="8" width="4.625" customWidth="1"/>
    <col min="9" max="9" width="8.625" customWidth="1"/>
    <col min="10" max="16" width="4.625" customWidth="1"/>
    <col min="17" max="19" width="8.625" customWidth="1"/>
  </cols>
  <sheetData>
    <row r="1" spans="1:20" ht="17.100000000000001" customHeight="1">
      <c r="A1" s="160" t="s">
        <v>0</v>
      </c>
      <c r="B1" s="94"/>
      <c r="C1" s="94"/>
      <c r="D1" s="94"/>
      <c r="E1" s="134" t="s">
        <v>1</v>
      </c>
      <c r="F1" s="94"/>
      <c r="G1" s="94"/>
      <c r="H1" s="94"/>
      <c r="I1" s="134" t="s">
        <v>2</v>
      </c>
      <c r="J1" s="141"/>
      <c r="K1" s="94"/>
      <c r="L1" s="94"/>
      <c r="M1" s="94" t="s">
        <v>3</v>
      </c>
      <c r="N1" s="94" t="s">
        <v>4</v>
      </c>
      <c r="O1" s="91" t="s">
        <v>5</v>
      </c>
      <c r="P1" s="123" t="s">
        <v>6</v>
      </c>
      <c r="Q1" s="124"/>
      <c r="R1" s="124"/>
      <c r="S1" s="124"/>
      <c r="T1" s="125"/>
    </row>
    <row r="2" spans="1:20" ht="13.5" customHeight="1">
      <c r="A2" s="94"/>
      <c r="B2" s="94"/>
      <c r="C2" s="94"/>
      <c r="D2" s="94"/>
      <c r="E2" s="140"/>
      <c r="F2" s="134"/>
      <c r="G2" s="134"/>
      <c r="H2" s="134"/>
      <c r="I2" s="140"/>
      <c r="J2" s="141"/>
      <c r="K2" s="134"/>
      <c r="L2" s="134"/>
      <c r="M2" s="134"/>
      <c r="N2" s="134"/>
      <c r="O2" s="130"/>
      <c r="P2" s="95" t="s">
        <v>7</v>
      </c>
      <c r="Q2" s="96"/>
      <c r="R2" s="96"/>
      <c r="S2" s="96"/>
      <c r="T2" s="126"/>
    </row>
    <row r="3" spans="1:20" ht="13.5" customHeight="1">
      <c r="A3" s="174" t="s">
        <v>8</v>
      </c>
      <c r="B3" s="94"/>
      <c r="C3" s="94"/>
      <c r="D3" s="94"/>
      <c r="E3" s="94"/>
      <c r="F3" s="94" t="s">
        <v>9</v>
      </c>
      <c r="G3" s="94"/>
      <c r="H3" s="94"/>
      <c r="I3" s="94"/>
      <c r="J3" s="134" t="s">
        <v>10</v>
      </c>
      <c r="K3" s="130" t="s">
        <v>11</v>
      </c>
      <c r="L3" s="131"/>
      <c r="M3" s="131"/>
      <c r="N3" s="131"/>
      <c r="O3" s="131"/>
      <c r="P3" s="95"/>
      <c r="Q3" s="96"/>
      <c r="R3" s="96"/>
      <c r="S3" s="96"/>
      <c r="T3" s="126"/>
    </row>
    <row r="4" spans="1:20" ht="23.1" customHeight="1">
      <c r="A4" s="134"/>
      <c r="B4" s="134"/>
      <c r="C4" s="134"/>
      <c r="D4" s="134"/>
      <c r="E4" s="134"/>
      <c r="F4" s="134"/>
      <c r="G4" s="134"/>
      <c r="H4" s="134"/>
      <c r="I4" s="134"/>
      <c r="J4" s="140"/>
      <c r="K4" s="132"/>
      <c r="L4" s="133"/>
      <c r="M4" s="133"/>
      <c r="N4" s="133"/>
      <c r="O4" s="133"/>
      <c r="P4" s="127" t="s">
        <v>12</v>
      </c>
      <c r="Q4" s="128"/>
      <c r="R4" s="128"/>
      <c r="S4" s="128"/>
      <c r="T4" s="129"/>
    </row>
    <row r="5" spans="1:20" ht="15.95" customHeight="1">
      <c r="A5" s="94" t="s">
        <v>13</v>
      </c>
      <c r="B5" s="94"/>
      <c r="C5" s="130"/>
      <c r="D5" s="144"/>
      <c r="E5" s="111" t="s">
        <v>14</v>
      </c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27"/>
      <c r="Q5" s="128"/>
      <c r="R5" s="128"/>
      <c r="S5" s="128"/>
      <c r="T5" s="129"/>
    </row>
    <row r="6" spans="1:20" ht="13.5" customHeight="1">
      <c r="A6" s="94"/>
      <c r="B6" s="94"/>
      <c r="C6" s="170"/>
      <c r="D6" s="171"/>
      <c r="E6" s="136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22" t="s">
        <v>15</v>
      </c>
      <c r="Q6" s="94"/>
      <c r="R6" s="94"/>
      <c r="S6" s="94" t="s">
        <v>16</v>
      </c>
      <c r="T6" s="99"/>
    </row>
    <row r="7" spans="1:20" ht="9.9499999999999993" customHeight="1">
      <c r="A7" s="94"/>
      <c r="B7" s="94"/>
      <c r="C7" s="132"/>
      <c r="D7" s="145"/>
      <c r="E7" s="138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95" t="s">
        <v>3</v>
      </c>
      <c r="Q7" s="96"/>
      <c r="R7" s="96"/>
      <c r="S7" s="94"/>
      <c r="T7" s="99"/>
    </row>
    <row r="8" spans="1:20" ht="13.5" customHeight="1">
      <c r="A8" s="172" t="s">
        <v>17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3"/>
      <c r="P8" s="95"/>
      <c r="Q8" s="96"/>
      <c r="R8" s="96"/>
      <c r="S8" s="94"/>
      <c r="T8" s="99"/>
    </row>
    <row r="9" spans="1:20" ht="29.1" customHeight="1">
      <c r="A9" s="172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3"/>
      <c r="P9" s="95"/>
      <c r="Q9" s="96"/>
      <c r="R9" s="96"/>
      <c r="S9" s="94"/>
      <c r="T9" s="99"/>
    </row>
    <row r="10" spans="1:20" ht="13.5" customHeight="1">
      <c r="A10" s="128" t="s">
        <v>18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67"/>
      <c r="P10" s="95"/>
      <c r="Q10" s="96"/>
      <c r="R10" s="96"/>
      <c r="S10" s="94"/>
      <c r="T10" s="99"/>
    </row>
    <row r="11" spans="1:20" ht="13.5" customHeight="1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67"/>
      <c r="P11" s="95"/>
      <c r="Q11" s="96"/>
      <c r="R11" s="96"/>
      <c r="S11" s="94"/>
      <c r="T11" s="99"/>
    </row>
    <row r="12" spans="1:20" ht="13.5" customHeight="1">
      <c r="A12" s="161" t="s">
        <v>8</v>
      </c>
      <c r="B12" s="162"/>
      <c r="C12" s="131"/>
      <c r="D12" s="131"/>
      <c r="E12" s="128" t="s">
        <v>13</v>
      </c>
      <c r="F12" s="128"/>
      <c r="G12" s="128"/>
      <c r="H12" s="128"/>
      <c r="I12" s="128"/>
      <c r="J12" s="96" t="s">
        <v>19</v>
      </c>
      <c r="K12" s="96"/>
      <c r="L12" s="96"/>
      <c r="M12" s="96"/>
      <c r="N12" s="96"/>
      <c r="O12" s="169"/>
      <c r="P12" s="95"/>
      <c r="Q12" s="96"/>
      <c r="R12" s="96"/>
      <c r="S12" s="94"/>
      <c r="T12" s="99"/>
    </row>
    <row r="13" spans="1:20" ht="13.5" customHeight="1">
      <c r="A13" s="163"/>
      <c r="B13" s="164"/>
      <c r="C13" s="168"/>
      <c r="D13" s="168"/>
      <c r="E13" s="128"/>
      <c r="F13" s="128"/>
      <c r="G13" s="128"/>
      <c r="H13" s="128"/>
      <c r="I13" s="128"/>
      <c r="J13" s="96"/>
      <c r="K13" s="96"/>
      <c r="L13" s="96"/>
      <c r="M13" s="96"/>
      <c r="N13" s="96"/>
      <c r="O13" s="169"/>
      <c r="P13" s="121" t="s">
        <v>4</v>
      </c>
      <c r="Q13" s="96"/>
      <c r="R13" s="96"/>
      <c r="S13" s="94"/>
      <c r="T13" s="99"/>
    </row>
    <row r="14" spans="1:20" ht="13.5" customHeight="1">
      <c r="A14" s="165"/>
      <c r="B14" s="166"/>
      <c r="C14" s="133"/>
      <c r="D14" s="133"/>
      <c r="E14" s="128"/>
      <c r="F14" s="128"/>
      <c r="G14" s="128"/>
      <c r="H14" s="128"/>
      <c r="I14" s="128"/>
      <c r="J14" s="96"/>
      <c r="K14" s="96"/>
      <c r="L14" s="96"/>
      <c r="M14" s="96"/>
      <c r="N14" s="96"/>
      <c r="O14" s="169"/>
      <c r="P14" s="95"/>
      <c r="Q14" s="96"/>
      <c r="R14" s="96"/>
      <c r="S14" s="94"/>
      <c r="T14" s="99"/>
    </row>
    <row r="15" spans="1:20" ht="28.5" customHeight="1">
      <c r="A15" s="94" t="s">
        <v>20</v>
      </c>
      <c r="B15" s="161" t="s">
        <v>21</v>
      </c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95"/>
      <c r="Q15" s="96"/>
      <c r="R15" s="96"/>
      <c r="S15" s="94"/>
      <c r="T15" s="99"/>
    </row>
    <row r="16" spans="1:20" ht="13.5" customHeight="1">
      <c r="A16" s="94"/>
      <c r="B16" s="163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95"/>
      <c r="Q16" s="96"/>
      <c r="R16" s="96"/>
      <c r="S16" s="94"/>
      <c r="T16" s="99"/>
    </row>
    <row r="17" spans="1:20" ht="13.5" customHeight="1">
      <c r="A17" s="94"/>
      <c r="B17" s="165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95"/>
      <c r="Q17" s="96"/>
      <c r="R17" s="96"/>
      <c r="S17" s="94"/>
      <c r="T17" s="99"/>
    </row>
    <row r="18" spans="1:20">
      <c r="A18" s="94" t="s">
        <v>22</v>
      </c>
      <c r="B18" s="94"/>
      <c r="C18" s="94" t="s">
        <v>15</v>
      </c>
      <c r="D18" s="94"/>
      <c r="E18" s="94"/>
      <c r="F18" s="1" t="s">
        <v>23</v>
      </c>
      <c r="G18" s="1"/>
      <c r="H18" s="1"/>
      <c r="I18" s="94" t="s">
        <v>24</v>
      </c>
      <c r="J18" s="94"/>
      <c r="K18" s="94"/>
      <c r="L18" s="94"/>
      <c r="M18" s="94"/>
      <c r="N18" s="94" t="s">
        <v>16</v>
      </c>
      <c r="O18" s="91"/>
      <c r="P18" s="95"/>
      <c r="Q18" s="96"/>
      <c r="R18" s="96"/>
      <c r="S18" s="94"/>
      <c r="T18" s="99"/>
    </row>
    <row r="19" spans="1:20" ht="13.5" customHeight="1">
      <c r="A19" s="94" t="s">
        <v>3</v>
      </c>
      <c r="B19" s="94"/>
      <c r="C19" s="94"/>
      <c r="D19" s="94"/>
      <c r="E19" s="94"/>
      <c r="F19" s="94" t="s">
        <v>25</v>
      </c>
      <c r="G19" s="94"/>
      <c r="H19" s="94"/>
      <c r="I19" s="94"/>
      <c r="J19" s="94"/>
      <c r="K19" s="94"/>
      <c r="L19" s="94"/>
      <c r="M19" s="94"/>
      <c r="N19" s="94"/>
      <c r="O19" s="91"/>
      <c r="P19" s="95" t="s">
        <v>5</v>
      </c>
      <c r="Q19" s="96"/>
      <c r="R19" s="96"/>
      <c r="S19" s="94"/>
      <c r="T19" s="99"/>
    </row>
    <row r="20" spans="1:20" ht="13.5" customHeight="1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1"/>
      <c r="P20" s="95"/>
      <c r="Q20" s="96"/>
      <c r="R20" s="96"/>
      <c r="S20" s="94"/>
      <c r="T20" s="99"/>
    </row>
    <row r="21" spans="1:20" ht="13.5" customHeight="1">
      <c r="A21" s="94" t="s">
        <v>4</v>
      </c>
      <c r="B21" s="94"/>
      <c r="C21" s="94"/>
      <c r="D21" s="94"/>
      <c r="E21" s="94"/>
      <c r="F21" s="94" t="s">
        <v>26</v>
      </c>
      <c r="G21" s="94"/>
      <c r="H21" s="94"/>
      <c r="I21" s="94"/>
      <c r="J21" s="94"/>
      <c r="K21" s="94"/>
      <c r="L21" s="94"/>
      <c r="M21" s="94"/>
      <c r="N21" s="94"/>
      <c r="O21" s="91"/>
      <c r="P21" s="95"/>
      <c r="Q21" s="96"/>
      <c r="R21" s="96"/>
      <c r="S21" s="94"/>
      <c r="T21" s="99"/>
    </row>
    <row r="22" spans="1:20" ht="13.5" customHeight="1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1"/>
      <c r="P22" s="95"/>
      <c r="Q22" s="96"/>
      <c r="R22" s="96"/>
      <c r="S22" s="94"/>
      <c r="T22" s="99"/>
    </row>
    <row r="23" spans="1:20" ht="13.5" customHeight="1">
      <c r="A23" s="94" t="s">
        <v>5</v>
      </c>
      <c r="B23" s="94"/>
      <c r="C23" s="94"/>
      <c r="D23" s="94"/>
      <c r="E23" s="94"/>
      <c r="F23" s="94" t="s">
        <v>26</v>
      </c>
      <c r="G23" s="94"/>
      <c r="H23" s="94"/>
      <c r="I23" s="94"/>
      <c r="J23" s="94"/>
      <c r="K23" s="94"/>
      <c r="L23" s="94"/>
      <c r="M23" s="94"/>
      <c r="N23" s="94"/>
      <c r="O23" s="91"/>
      <c r="P23" s="95"/>
      <c r="Q23" s="96"/>
      <c r="R23" s="96"/>
      <c r="S23" s="94"/>
      <c r="T23" s="99"/>
    </row>
    <row r="24" spans="1:20" ht="12.95" customHeight="1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1"/>
      <c r="P24" s="95"/>
      <c r="Q24" s="96"/>
      <c r="R24" s="96"/>
      <c r="S24" s="94"/>
      <c r="T24" s="99"/>
    </row>
    <row r="25" spans="1:20" ht="13.5" customHeight="1" thickBot="1">
      <c r="A25" s="111" t="s">
        <v>27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97"/>
      <c r="Q25" s="98"/>
      <c r="R25" s="98"/>
      <c r="S25" s="100"/>
      <c r="T25" s="101"/>
    </row>
    <row r="26" spans="1:20" ht="13.5" customHeight="1">
      <c r="A26" s="113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02" t="s">
        <v>28</v>
      </c>
      <c r="Q26" s="103"/>
      <c r="R26" s="103"/>
      <c r="S26" s="103"/>
      <c r="T26" s="104"/>
    </row>
    <row r="27" spans="1:20" ht="14.25" customHeight="1">
      <c r="A27" s="115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05"/>
      <c r="Q27" s="106"/>
      <c r="R27" s="106"/>
      <c r="S27" s="106"/>
      <c r="T27" s="107"/>
    </row>
    <row r="28" spans="1:20">
      <c r="A28" s="117" t="s">
        <v>29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9"/>
      <c r="P28" s="108"/>
      <c r="Q28" s="109"/>
      <c r="R28" s="109"/>
      <c r="S28" s="109"/>
      <c r="T28" s="110"/>
    </row>
    <row r="29" spans="1:20" ht="20.100000000000001" customHeight="1">
      <c r="A29" s="153" t="s">
        <v>30</v>
      </c>
      <c r="B29" s="154"/>
      <c r="C29" s="154"/>
      <c r="D29" s="154"/>
      <c r="E29" s="155"/>
      <c r="F29" s="154" t="s">
        <v>31</v>
      </c>
      <c r="G29" s="154"/>
      <c r="H29" s="154"/>
      <c r="I29" s="154"/>
      <c r="J29" s="154"/>
      <c r="K29" s="154"/>
      <c r="L29" s="154"/>
      <c r="M29" s="154"/>
      <c r="N29" s="155"/>
      <c r="O29" s="137" t="s">
        <v>32</v>
      </c>
      <c r="P29" s="137"/>
      <c r="Q29" s="137"/>
      <c r="R29" s="137"/>
      <c r="S29" s="137"/>
      <c r="T29" s="157"/>
    </row>
    <row r="30" spans="1:20" ht="20.100000000000001" customHeight="1">
      <c r="A30" s="138"/>
      <c r="B30" s="139"/>
      <c r="C30" s="139"/>
      <c r="D30" s="139"/>
      <c r="E30" s="156"/>
      <c r="F30" s="139"/>
      <c r="G30" s="139"/>
      <c r="H30" s="139"/>
      <c r="I30" s="139"/>
      <c r="J30" s="139"/>
      <c r="K30" s="139"/>
      <c r="L30" s="139"/>
      <c r="M30" s="139"/>
      <c r="N30" s="156"/>
      <c r="O30" s="139"/>
      <c r="P30" s="139"/>
      <c r="Q30" s="139"/>
      <c r="R30" s="139"/>
      <c r="S30" s="139"/>
      <c r="T30" s="158"/>
    </row>
    <row r="31" spans="1:20">
      <c r="A31" s="1" t="s">
        <v>15</v>
      </c>
      <c r="B31" s="94"/>
      <c r="C31" s="94"/>
      <c r="D31" s="94"/>
      <c r="E31" s="120"/>
      <c r="F31" s="93" t="s">
        <v>15</v>
      </c>
      <c r="G31" s="94"/>
      <c r="H31" s="94"/>
      <c r="I31" s="94"/>
      <c r="J31" s="94"/>
      <c r="K31" s="94"/>
      <c r="L31" s="94"/>
      <c r="M31" s="94"/>
      <c r="N31" s="120"/>
      <c r="O31" s="93" t="s">
        <v>33</v>
      </c>
      <c r="P31" s="94"/>
      <c r="Q31" s="91"/>
      <c r="R31" s="92"/>
      <c r="S31" s="92"/>
      <c r="T31" s="93"/>
    </row>
    <row r="32" spans="1:20">
      <c r="A32" s="1" t="s">
        <v>7</v>
      </c>
      <c r="B32" s="94"/>
      <c r="C32" s="94"/>
      <c r="D32" s="94"/>
      <c r="E32" s="120"/>
      <c r="F32" s="93" t="s">
        <v>7</v>
      </c>
      <c r="G32" s="94"/>
      <c r="H32" s="94"/>
      <c r="I32" s="94"/>
      <c r="J32" s="94"/>
      <c r="K32" s="94"/>
      <c r="L32" s="94"/>
      <c r="M32" s="94"/>
      <c r="N32" s="120"/>
      <c r="O32" s="93" t="s">
        <v>7</v>
      </c>
      <c r="P32" s="94"/>
      <c r="Q32" s="91"/>
      <c r="R32" s="92"/>
      <c r="S32" s="92"/>
      <c r="T32" s="93"/>
    </row>
    <row r="33" spans="1:20">
      <c r="A33" s="1" t="s">
        <v>34</v>
      </c>
      <c r="B33" s="94"/>
      <c r="C33" s="94"/>
      <c r="D33" s="94"/>
      <c r="E33" s="120"/>
      <c r="F33" s="93" t="s">
        <v>35</v>
      </c>
      <c r="G33" s="94"/>
      <c r="H33" s="94"/>
      <c r="I33" s="94"/>
      <c r="J33" s="94"/>
      <c r="K33" s="94"/>
      <c r="L33" s="94"/>
      <c r="M33" s="94"/>
      <c r="N33" s="120"/>
      <c r="O33" s="93" t="s">
        <v>35</v>
      </c>
      <c r="P33" s="94"/>
      <c r="Q33" s="91"/>
      <c r="R33" s="92"/>
      <c r="S33" s="92"/>
      <c r="T33" s="93"/>
    </row>
    <row r="34" spans="1:20">
      <c r="A34" s="150" t="s">
        <v>36</v>
      </c>
      <c r="B34" s="94"/>
      <c r="C34" s="94"/>
      <c r="D34" s="94"/>
      <c r="E34" s="120"/>
      <c r="F34" s="149" t="s">
        <v>36</v>
      </c>
      <c r="G34" s="150"/>
      <c r="H34" s="94"/>
      <c r="I34" s="94"/>
      <c r="J34" s="94"/>
      <c r="K34" s="94"/>
      <c r="L34" s="94"/>
      <c r="M34" s="94"/>
      <c r="N34" s="120"/>
      <c r="O34" s="149" t="s">
        <v>37</v>
      </c>
      <c r="P34" s="150"/>
      <c r="Q34" s="130"/>
      <c r="R34" s="131"/>
      <c r="S34" s="131"/>
      <c r="T34" s="144"/>
    </row>
    <row r="35" spans="1:20">
      <c r="A35" s="150"/>
      <c r="B35" s="94"/>
      <c r="C35" s="94"/>
      <c r="D35" s="94"/>
      <c r="E35" s="120"/>
      <c r="F35" s="149"/>
      <c r="G35" s="150"/>
      <c r="H35" s="94"/>
      <c r="I35" s="94"/>
      <c r="J35" s="94"/>
      <c r="K35" s="94"/>
      <c r="L35" s="94"/>
      <c r="M35" s="94"/>
      <c r="N35" s="120"/>
      <c r="O35" s="149"/>
      <c r="P35" s="150"/>
      <c r="Q35" s="132"/>
      <c r="R35" s="133"/>
      <c r="S35" s="133"/>
      <c r="T35" s="145"/>
    </row>
    <row r="36" spans="1:20">
      <c r="A36" s="94" t="s">
        <v>38</v>
      </c>
      <c r="B36" s="94"/>
      <c r="C36" s="94"/>
      <c r="D36" s="94"/>
      <c r="E36" s="120"/>
      <c r="F36" s="93" t="s">
        <v>39</v>
      </c>
      <c r="G36" s="94"/>
      <c r="H36" s="94"/>
      <c r="I36" s="94"/>
      <c r="J36" s="94"/>
      <c r="K36" s="94"/>
      <c r="L36" s="94"/>
      <c r="M36" s="94"/>
      <c r="N36" s="120"/>
      <c r="O36" s="93" t="s">
        <v>39</v>
      </c>
      <c r="P36" s="94"/>
      <c r="Q36" s="130"/>
      <c r="R36" s="131"/>
      <c r="S36" s="131"/>
      <c r="T36" s="144"/>
    </row>
    <row r="37" spans="1:20" ht="11.1" customHeight="1">
      <c r="A37" s="142"/>
      <c r="B37" s="142"/>
      <c r="C37" s="142"/>
      <c r="D37" s="142"/>
      <c r="E37" s="143"/>
      <c r="F37" s="159"/>
      <c r="G37" s="142"/>
      <c r="H37" s="142"/>
      <c r="I37" s="142"/>
      <c r="J37" s="142"/>
      <c r="K37" s="142"/>
      <c r="L37" s="142"/>
      <c r="M37" s="142"/>
      <c r="N37" s="143"/>
      <c r="O37" s="159"/>
      <c r="P37" s="142"/>
      <c r="Q37" s="146"/>
      <c r="R37" s="147"/>
      <c r="S37" s="147"/>
      <c r="T37" s="148"/>
    </row>
    <row r="38" spans="1:20" ht="13.5" customHeight="1">
      <c r="A38" s="151" t="s">
        <v>40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</row>
    <row r="39" spans="1:20" ht="24" customHeight="1">
      <c r="A39" s="152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</row>
  </sheetData>
  <mergeCells count="93">
    <mergeCell ref="A1:D2"/>
    <mergeCell ref="E1:E2"/>
    <mergeCell ref="A15:A17"/>
    <mergeCell ref="B15:O17"/>
    <mergeCell ref="I18:M18"/>
    <mergeCell ref="A10:O11"/>
    <mergeCell ref="A12:B14"/>
    <mergeCell ref="C12:D14"/>
    <mergeCell ref="E12:I14"/>
    <mergeCell ref="J12:O14"/>
    <mergeCell ref="A5:B7"/>
    <mergeCell ref="C5:D7"/>
    <mergeCell ref="F3:G4"/>
    <mergeCell ref="H3:I4"/>
    <mergeCell ref="A8:O9"/>
    <mergeCell ref="A3:B4"/>
    <mergeCell ref="C3:E4"/>
    <mergeCell ref="F33:G33"/>
    <mergeCell ref="F32:G32"/>
    <mergeCell ref="F19:H20"/>
    <mergeCell ref="F21:H22"/>
    <mergeCell ref="F23:H24"/>
    <mergeCell ref="I21:M22"/>
    <mergeCell ref="I23:M24"/>
    <mergeCell ref="N18:O18"/>
    <mergeCell ref="A18:B18"/>
    <mergeCell ref="C18:E18"/>
    <mergeCell ref="A19:B20"/>
    <mergeCell ref="C19:E20"/>
    <mergeCell ref="I19:M20"/>
    <mergeCell ref="F34:G35"/>
    <mergeCell ref="A38:T39"/>
    <mergeCell ref="A29:E30"/>
    <mergeCell ref="F29:N30"/>
    <mergeCell ref="O29:T30"/>
    <mergeCell ref="A34:A35"/>
    <mergeCell ref="A36:A37"/>
    <mergeCell ref="B31:E31"/>
    <mergeCell ref="B32:E32"/>
    <mergeCell ref="B33:E33"/>
    <mergeCell ref="B34:E35"/>
    <mergeCell ref="B36:E37"/>
    <mergeCell ref="F36:G37"/>
    <mergeCell ref="O36:P37"/>
    <mergeCell ref="H33:N33"/>
    <mergeCell ref="H34:N35"/>
    <mergeCell ref="H36:N37"/>
    <mergeCell ref="Q32:T32"/>
    <mergeCell ref="Q33:T33"/>
    <mergeCell ref="Q34:T35"/>
    <mergeCell ref="Q36:T37"/>
    <mergeCell ref="O32:P32"/>
    <mergeCell ref="O33:P33"/>
    <mergeCell ref="H32:N32"/>
    <mergeCell ref="O34:P35"/>
    <mergeCell ref="P1:T1"/>
    <mergeCell ref="P2:T3"/>
    <mergeCell ref="P4:T5"/>
    <mergeCell ref="K3:O4"/>
    <mergeCell ref="L1:L2"/>
    <mergeCell ref="M1:M2"/>
    <mergeCell ref="N1:N2"/>
    <mergeCell ref="O1:O2"/>
    <mergeCell ref="E5:O7"/>
    <mergeCell ref="K1:K2"/>
    <mergeCell ref="J3:J4"/>
    <mergeCell ref="J1:J2"/>
    <mergeCell ref="I1:I2"/>
    <mergeCell ref="F1:F2"/>
    <mergeCell ref="G1:G2"/>
    <mergeCell ref="H1:H2"/>
    <mergeCell ref="P13:R18"/>
    <mergeCell ref="P6:R6"/>
    <mergeCell ref="S6:T6"/>
    <mergeCell ref="P7:R12"/>
    <mergeCell ref="S7:T12"/>
    <mergeCell ref="S13:T18"/>
    <mergeCell ref="Q31:T31"/>
    <mergeCell ref="A21:B22"/>
    <mergeCell ref="C21:E22"/>
    <mergeCell ref="A23:B24"/>
    <mergeCell ref="C23:E24"/>
    <mergeCell ref="P19:R25"/>
    <mergeCell ref="S19:T25"/>
    <mergeCell ref="P26:T28"/>
    <mergeCell ref="O31:P31"/>
    <mergeCell ref="N19:O20"/>
    <mergeCell ref="N21:O22"/>
    <mergeCell ref="N23:O24"/>
    <mergeCell ref="F31:G31"/>
    <mergeCell ref="A25:O27"/>
    <mergeCell ref="A28:O28"/>
    <mergeCell ref="H31:N31"/>
  </mergeCells>
  <phoneticPr fontId="1"/>
  <printOptions horizontalCentered="1" verticalCentered="1"/>
  <pageMargins left="0" right="0" top="0" bottom="0" header="0" footer="0"/>
  <pageSetup paperSize="9" scale="90" orientation="landscape" horizontalDpi="4294967292" verticalDpi="4294967292" copies="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EEE77-666A-4936-B717-C421E2ABAC65}">
  <dimension ref="A1:L20"/>
  <sheetViews>
    <sheetView showGridLines="0" workbookViewId="0">
      <selection activeCell="B5" sqref="B5"/>
    </sheetView>
  </sheetViews>
  <sheetFormatPr defaultColWidth="67.625" defaultRowHeight="18"/>
  <cols>
    <col min="1" max="16384" width="67.625" style="77"/>
  </cols>
  <sheetData>
    <row r="1" spans="1:12">
      <c r="A1" s="23" t="s">
        <v>215</v>
      </c>
    </row>
    <row r="2" spans="1:12" ht="34.5">
      <c r="A2" s="75" t="s">
        <v>216</v>
      </c>
    </row>
    <row r="3" spans="1:12">
      <c r="A3" s="23"/>
    </row>
    <row r="4" spans="1:12">
      <c r="A4" s="23" t="s">
        <v>217</v>
      </c>
    </row>
    <row r="5" spans="1:12" ht="86.25">
      <c r="A5" s="23" t="s">
        <v>236</v>
      </c>
    </row>
    <row r="6" spans="1:12">
      <c r="A6" s="23" t="s">
        <v>237</v>
      </c>
    </row>
    <row r="7" spans="1:12" ht="34.5">
      <c r="A7" s="75" t="s">
        <v>238</v>
      </c>
    </row>
    <row r="8" spans="1:12">
      <c r="A8" s="23" t="s">
        <v>218</v>
      </c>
    </row>
    <row r="9" spans="1:12" ht="69">
      <c r="A9" s="75" t="s">
        <v>239</v>
      </c>
    </row>
    <row r="10" spans="1:12">
      <c r="A10" s="23" t="s">
        <v>240</v>
      </c>
    </row>
    <row r="11" spans="1:12">
      <c r="A11" s="23" t="s">
        <v>219</v>
      </c>
    </row>
    <row r="12" spans="1:12" ht="34.5">
      <c r="A12" s="75" t="s">
        <v>220</v>
      </c>
      <c r="L12" s="78"/>
    </row>
    <row r="13" spans="1:12">
      <c r="A13" s="75" t="s">
        <v>221</v>
      </c>
    </row>
    <row r="14" spans="1:12">
      <c r="A14" s="75" t="s">
        <v>228</v>
      </c>
    </row>
    <row r="15" spans="1:12" ht="34.5">
      <c r="A15" s="75" t="s">
        <v>222</v>
      </c>
    </row>
    <row r="16" spans="1:12" ht="51.75">
      <c r="A16" s="75" t="s">
        <v>245</v>
      </c>
    </row>
    <row r="17" spans="1:1" ht="34.5">
      <c r="A17" s="23" t="s">
        <v>223</v>
      </c>
    </row>
    <row r="18" spans="1:1" ht="54">
      <c r="A18" s="77" t="s">
        <v>224</v>
      </c>
    </row>
    <row r="19" spans="1:1">
      <c r="A19" s="23"/>
    </row>
    <row r="20" spans="1:1">
      <c r="A20" s="79">
        <v>2025.11</v>
      </c>
    </row>
  </sheetData>
  <sheetProtection sheet="1" objects="1" scenarios="1" formatCells="0" formatColumns="0" formatRows="0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1"/>
  <sheetViews>
    <sheetView workbookViewId="0">
      <selection activeCell="D8" sqref="D8"/>
    </sheetView>
  </sheetViews>
  <sheetFormatPr defaultColWidth="8.875" defaultRowHeight="13.5"/>
  <cols>
    <col min="1" max="1" width="31.875" customWidth="1"/>
    <col min="2" max="2" width="15.375" customWidth="1"/>
    <col min="4" max="4" width="11.875" customWidth="1"/>
    <col min="5" max="5" width="12.625" customWidth="1"/>
    <col min="6" max="7" width="4.875" customWidth="1"/>
    <col min="10" max="10" width="13.375" customWidth="1"/>
    <col min="13" max="13" width="11.375" customWidth="1"/>
  </cols>
  <sheetData>
    <row r="1" spans="1:2" ht="21">
      <c r="A1" s="5" t="s">
        <v>55</v>
      </c>
      <c r="B1" s="4"/>
    </row>
    <row r="2" spans="1:2">
      <c r="A2" s="6" t="s">
        <v>56</v>
      </c>
      <c r="B2" s="7" t="s">
        <v>57</v>
      </c>
    </row>
    <row r="3" spans="1:2">
      <c r="A3" s="67" t="s">
        <v>99</v>
      </c>
      <c r="B3" s="70" t="s">
        <v>138</v>
      </c>
    </row>
    <row r="4" spans="1:2">
      <c r="A4" s="67" t="s">
        <v>100</v>
      </c>
      <c r="B4" s="70" t="s">
        <v>139</v>
      </c>
    </row>
    <row r="5" spans="1:2">
      <c r="A5" s="67" t="s">
        <v>101</v>
      </c>
      <c r="B5" s="70" t="s">
        <v>140</v>
      </c>
    </row>
    <row r="6" spans="1:2">
      <c r="A6" s="67" t="s">
        <v>102</v>
      </c>
      <c r="B6" s="70" t="s">
        <v>141</v>
      </c>
    </row>
    <row r="7" spans="1:2">
      <c r="A7" s="67" t="s">
        <v>103</v>
      </c>
      <c r="B7" s="70" t="s">
        <v>142</v>
      </c>
    </row>
    <row r="8" spans="1:2">
      <c r="A8" s="67" t="s">
        <v>104</v>
      </c>
      <c r="B8" s="70" t="s">
        <v>143</v>
      </c>
    </row>
    <row r="9" spans="1:2">
      <c r="A9" s="67" t="s">
        <v>105</v>
      </c>
      <c r="B9" s="70" t="s">
        <v>144</v>
      </c>
    </row>
    <row r="10" spans="1:2">
      <c r="A10" s="67" t="s">
        <v>106</v>
      </c>
      <c r="B10" s="70" t="s">
        <v>145</v>
      </c>
    </row>
    <row r="11" spans="1:2">
      <c r="A11" s="67" t="s">
        <v>107</v>
      </c>
      <c r="B11" s="70" t="s">
        <v>90</v>
      </c>
    </row>
    <row r="12" spans="1:2">
      <c r="A12" s="67" t="s">
        <v>108</v>
      </c>
      <c r="B12" s="70" t="s">
        <v>146</v>
      </c>
    </row>
    <row r="13" spans="1:2">
      <c r="A13" s="67" t="s">
        <v>109</v>
      </c>
      <c r="B13" s="70" t="s">
        <v>147</v>
      </c>
    </row>
    <row r="14" spans="1:2">
      <c r="A14" s="67" t="s">
        <v>110</v>
      </c>
      <c r="B14" s="70" t="s">
        <v>148</v>
      </c>
    </row>
    <row r="15" spans="1:2">
      <c r="A15" s="67" t="s">
        <v>111</v>
      </c>
      <c r="B15" s="70" t="s">
        <v>149</v>
      </c>
    </row>
    <row r="16" spans="1:2">
      <c r="A16" s="67" t="s">
        <v>112</v>
      </c>
      <c r="B16" s="70" t="s">
        <v>150</v>
      </c>
    </row>
    <row r="17" spans="1:2">
      <c r="A17" s="67" t="s">
        <v>113</v>
      </c>
      <c r="B17" s="70" t="s">
        <v>151</v>
      </c>
    </row>
    <row r="18" spans="1:2" ht="14.25">
      <c r="A18" s="68" t="s">
        <v>114</v>
      </c>
      <c r="B18" s="70" t="s">
        <v>152</v>
      </c>
    </row>
    <row r="19" spans="1:2">
      <c r="A19" s="67" t="s">
        <v>115</v>
      </c>
      <c r="B19" s="70" t="s">
        <v>153</v>
      </c>
    </row>
    <row r="20" spans="1:2">
      <c r="A20" s="67" t="s">
        <v>116</v>
      </c>
      <c r="B20" s="70" t="s">
        <v>154</v>
      </c>
    </row>
    <row r="21" spans="1:2" ht="14.25">
      <c r="A21" s="69" t="s">
        <v>117</v>
      </c>
      <c r="B21" s="70" t="s">
        <v>155</v>
      </c>
    </row>
    <row r="22" spans="1:2" ht="14.25">
      <c r="A22" s="69" t="s">
        <v>118</v>
      </c>
      <c r="B22" s="70" t="s">
        <v>156</v>
      </c>
    </row>
    <row r="23" spans="1:2" ht="14.25">
      <c r="A23" s="69" t="s">
        <v>119</v>
      </c>
      <c r="B23" s="70" t="s">
        <v>157</v>
      </c>
    </row>
    <row r="24" spans="1:2" ht="14.25">
      <c r="A24" s="69" t="s">
        <v>120</v>
      </c>
      <c r="B24" s="70" t="s">
        <v>158</v>
      </c>
    </row>
    <row r="25" spans="1:2" ht="14.25">
      <c r="A25" s="69" t="s">
        <v>121</v>
      </c>
      <c r="B25" s="70" t="s">
        <v>159</v>
      </c>
    </row>
    <row r="26" spans="1:2" ht="14.25">
      <c r="A26" s="69" t="s">
        <v>122</v>
      </c>
      <c r="B26" s="70" t="s">
        <v>160</v>
      </c>
    </row>
    <row r="27" spans="1:2" ht="14.25">
      <c r="A27" s="69" t="s">
        <v>123</v>
      </c>
      <c r="B27" s="70" t="s">
        <v>161</v>
      </c>
    </row>
    <row r="28" spans="1:2" ht="14.25">
      <c r="A28" s="69" t="s">
        <v>124</v>
      </c>
      <c r="B28" s="70" t="s">
        <v>162</v>
      </c>
    </row>
    <row r="29" spans="1:2">
      <c r="A29" s="67" t="s">
        <v>125</v>
      </c>
      <c r="B29" s="70" t="s">
        <v>163</v>
      </c>
    </row>
    <row r="30" spans="1:2" ht="14.25">
      <c r="A30" s="69" t="s">
        <v>126</v>
      </c>
      <c r="B30" s="70" t="s">
        <v>163</v>
      </c>
    </row>
    <row r="31" spans="1:2">
      <c r="A31" s="67" t="s">
        <v>127</v>
      </c>
      <c r="B31" s="70" t="s">
        <v>164</v>
      </c>
    </row>
    <row r="32" spans="1:2">
      <c r="A32" s="67" t="s">
        <v>128</v>
      </c>
      <c r="B32" s="70" t="s">
        <v>165</v>
      </c>
    </row>
    <row r="33" spans="1:2" ht="14.25">
      <c r="A33" s="69" t="s">
        <v>129</v>
      </c>
      <c r="B33" s="70" t="s">
        <v>166</v>
      </c>
    </row>
    <row r="34" spans="1:2" ht="14.25">
      <c r="A34" s="69" t="s">
        <v>130</v>
      </c>
      <c r="B34" s="70" t="s">
        <v>167</v>
      </c>
    </row>
    <row r="35" spans="1:2" ht="14.25">
      <c r="A35" s="69" t="s">
        <v>131</v>
      </c>
      <c r="B35" s="70" t="s">
        <v>168</v>
      </c>
    </row>
    <row r="36" spans="1:2" ht="14.25">
      <c r="A36" s="69" t="s">
        <v>132</v>
      </c>
      <c r="B36" s="70" t="s">
        <v>169</v>
      </c>
    </row>
    <row r="37" spans="1:2">
      <c r="A37" s="67" t="s">
        <v>133</v>
      </c>
      <c r="B37" s="70" t="s">
        <v>170</v>
      </c>
    </row>
    <row r="38" spans="1:2" ht="14.25">
      <c r="A38" s="69" t="s">
        <v>134</v>
      </c>
      <c r="B38" s="70" t="s">
        <v>171</v>
      </c>
    </row>
    <row r="39" spans="1:2">
      <c r="A39" s="67" t="s">
        <v>135</v>
      </c>
      <c r="B39" s="70" t="s">
        <v>172</v>
      </c>
    </row>
    <row r="40" spans="1:2">
      <c r="A40" s="67" t="s">
        <v>136</v>
      </c>
      <c r="B40" s="70" t="s">
        <v>173</v>
      </c>
    </row>
    <row r="41" spans="1:2">
      <c r="A41" s="67" t="s">
        <v>137</v>
      </c>
      <c r="B41" s="70" t="s">
        <v>174</v>
      </c>
    </row>
  </sheetData>
  <phoneticPr fontId="1"/>
  <pageMargins left="0.7" right="0.7" top="0.75" bottom="0.75" header="0.3" footer="0.3"/>
  <pageSetup paperSize="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231"/>
  <sheetViews>
    <sheetView showGridLines="0" zoomScale="80" zoomScaleNormal="80" zoomScaleSheetLayoutView="100" workbookViewId="0">
      <selection activeCell="K15" sqref="K15"/>
    </sheetView>
  </sheetViews>
  <sheetFormatPr defaultColWidth="8.875" defaultRowHeight="13.5"/>
  <cols>
    <col min="1" max="1" width="5" style="57" customWidth="1"/>
    <col min="2" max="2" width="5.875" style="53" bestFit="1" customWidth="1"/>
    <col min="3" max="3" width="9.625" style="10" customWidth="1"/>
    <col min="4" max="4" width="9.375" style="11" customWidth="1"/>
    <col min="5" max="5" width="19.375" customWidth="1"/>
    <col min="6" max="6" width="17.625" customWidth="1"/>
    <col min="7" max="7" width="5.625" bestFit="1" customWidth="1"/>
    <col min="8" max="8" width="5.375" customWidth="1"/>
    <col min="10" max="10" width="12" style="56" customWidth="1"/>
    <col min="11" max="11" width="21.875" customWidth="1"/>
    <col min="12" max="12" width="10.625" style="56" customWidth="1"/>
    <col min="13" max="13" width="16" customWidth="1"/>
    <col min="14" max="14" width="19.375" customWidth="1"/>
    <col min="15" max="15" width="10.875" customWidth="1"/>
    <col min="16" max="16" width="12.375" customWidth="1"/>
  </cols>
  <sheetData>
    <row r="2" spans="1:18">
      <c r="C2" s="64"/>
      <c r="D2" s="11" t="s">
        <v>98</v>
      </c>
    </row>
    <row r="3" spans="1:18">
      <c r="C3" s="65"/>
      <c r="D3" s="11" t="s">
        <v>225</v>
      </c>
    </row>
    <row r="4" spans="1:18" s="84" customFormat="1" ht="24.75" customHeight="1">
      <c r="A4" s="80"/>
      <c r="B4" s="81"/>
      <c r="C4" s="82"/>
      <c r="D4" s="83" t="s">
        <v>226</v>
      </c>
      <c r="J4" s="85"/>
      <c r="L4" s="85"/>
    </row>
    <row r="5" spans="1:18">
      <c r="C5" s="59" t="s">
        <v>41</v>
      </c>
      <c r="D5" s="60" t="s">
        <v>42</v>
      </c>
      <c r="E5" s="61" t="s">
        <v>43</v>
      </c>
      <c r="F5" s="61" t="s">
        <v>44</v>
      </c>
      <c r="G5" s="61" t="s">
        <v>45</v>
      </c>
      <c r="H5" s="61" t="s">
        <v>46</v>
      </c>
      <c r="I5" s="61" t="s">
        <v>47</v>
      </c>
      <c r="J5" s="62" t="s">
        <v>48</v>
      </c>
      <c r="K5" s="61" t="s">
        <v>49</v>
      </c>
      <c r="L5" s="62" t="s">
        <v>50</v>
      </c>
      <c r="M5" s="61" t="s">
        <v>51</v>
      </c>
      <c r="N5" s="63" t="s">
        <v>52</v>
      </c>
      <c r="O5" s="2" t="s">
        <v>53</v>
      </c>
      <c r="P5" s="2" t="s">
        <v>54</v>
      </c>
    </row>
    <row r="6" spans="1:18">
      <c r="A6" s="57">
        <v>1</v>
      </c>
      <c r="B6" s="53" t="str">
        <f t="shared" ref="B6:B12" si="0">D6&amp;J6</f>
        <v>001A</v>
      </c>
      <c r="C6" s="12">
        <v>555</v>
      </c>
      <c r="D6" s="13" t="s">
        <v>176</v>
      </c>
      <c r="E6" s="8" t="s">
        <v>177</v>
      </c>
      <c r="F6" s="8" t="s">
        <v>178</v>
      </c>
      <c r="G6" s="8">
        <v>20</v>
      </c>
      <c r="H6" s="8" t="s">
        <v>179</v>
      </c>
      <c r="I6" s="8" t="s">
        <v>180</v>
      </c>
      <c r="J6" s="54" t="s">
        <v>175</v>
      </c>
      <c r="K6" s="8" t="s">
        <v>181</v>
      </c>
      <c r="L6" s="54" t="s">
        <v>182</v>
      </c>
      <c r="M6" s="8" t="s">
        <v>183</v>
      </c>
      <c r="N6" s="9" t="s">
        <v>184</v>
      </c>
      <c r="O6" s="8"/>
      <c r="P6" s="8"/>
    </row>
    <row r="7" spans="1:18">
      <c r="A7" s="57">
        <v>2</v>
      </c>
      <c r="B7" s="53" t="str">
        <f t="shared" si="0"/>
        <v>001B</v>
      </c>
      <c r="C7" s="12">
        <v>555</v>
      </c>
      <c r="D7" s="13" t="s">
        <v>176</v>
      </c>
      <c r="E7" s="8" t="s">
        <v>185</v>
      </c>
      <c r="F7" s="8" t="s">
        <v>178</v>
      </c>
      <c r="G7" s="8">
        <v>20</v>
      </c>
      <c r="H7" s="8" t="s">
        <v>179</v>
      </c>
      <c r="I7" s="8" t="s">
        <v>180</v>
      </c>
      <c r="J7" s="54" t="s">
        <v>186</v>
      </c>
      <c r="K7" s="8" t="s">
        <v>187</v>
      </c>
      <c r="L7" s="54" t="s">
        <v>182</v>
      </c>
      <c r="M7" s="8" t="s">
        <v>183</v>
      </c>
      <c r="N7" s="9" t="s">
        <v>184</v>
      </c>
      <c r="O7" s="8"/>
      <c r="P7" s="8"/>
    </row>
    <row r="8" spans="1:18">
      <c r="A8" s="57">
        <v>3</v>
      </c>
      <c r="B8" s="53" t="str">
        <f t="shared" si="0"/>
        <v>001C</v>
      </c>
      <c r="C8" s="12">
        <v>555</v>
      </c>
      <c r="D8" s="13" t="s">
        <v>176</v>
      </c>
      <c r="E8" s="8" t="s">
        <v>185</v>
      </c>
      <c r="F8" s="8" t="s">
        <v>178</v>
      </c>
      <c r="G8" s="8">
        <v>20</v>
      </c>
      <c r="H8" s="8" t="s">
        <v>179</v>
      </c>
      <c r="I8" s="8" t="s">
        <v>180</v>
      </c>
      <c r="J8" s="54" t="s">
        <v>188</v>
      </c>
      <c r="K8" s="8" t="s">
        <v>189</v>
      </c>
      <c r="L8" s="54" t="s">
        <v>182</v>
      </c>
      <c r="M8" s="8" t="s">
        <v>183</v>
      </c>
      <c r="N8" s="9" t="s">
        <v>184</v>
      </c>
      <c r="O8" s="8"/>
      <c r="P8" s="8"/>
    </row>
    <row r="9" spans="1:18">
      <c r="A9" s="57">
        <v>4</v>
      </c>
      <c r="B9" s="53" t="str">
        <f t="shared" si="0"/>
        <v>002A</v>
      </c>
      <c r="C9" s="12">
        <v>555</v>
      </c>
      <c r="D9" s="13" t="s">
        <v>138</v>
      </c>
      <c r="E9" s="8" t="s">
        <v>190</v>
      </c>
      <c r="F9" s="8" t="s">
        <v>191</v>
      </c>
      <c r="G9" s="8">
        <v>60</v>
      </c>
      <c r="H9" s="8" t="s">
        <v>179</v>
      </c>
      <c r="I9" s="8" t="s">
        <v>192</v>
      </c>
      <c r="J9" s="54" t="s">
        <v>175</v>
      </c>
      <c r="K9" s="8" t="s">
        <v>193</v>
      </c>
      <c r="L9" s="54" t="s">
        <v>194</v>
      </c>
      <c r="M9" s="8" t="s">
        <v>195</v>
      </c>
      <c r="N9" s="9" t="s">
        <v>184</v>
      </c>
      <c r="O9" s="8"/>
      <c r="P9" s="8"/>
    </row>
    <row r="10" spans="1:18">
      <c r="A10" s="57">
        <v>5</v>
      </c>
      <c r="B10" s="53" t="str">
        <f t="shared" si="0"/>
        <v>002B</v>
      </c>
      <c r="C10" s="12">
        <v>555</v>
      </c>
      <c r="D10" s="13" t="s">
        <v>138</v>
      </c>
      <c r="E10" s="8" t="s">
        <v>190</v>
      </c>
      <c r="F10" s="8" t="s">
        <v>191</v>
      </c>
      <c r="G10" s="8">
        <v>60</v>
      </c>
      <c r="H10" s="8" t="s">
        <v>179</v>
      </c>
      <c r="I10" s="8" t="s">
        <v>192</v>
      </c>
      <c r="J10" s="54" t="s">
        <v>186</v>
      </c>
      <c r="K10" s="8" t="s">
        <v>196</v>
      </c>
      <c r="L10" s="54" t="s">
        <v>194</v>
      </c>
      <c r="M10" s="8" t="s">
        <v>195</v>
      </c>
      <c r="N10" s="9" t="s">
        <v>184</v>
      </c>
      <c r="O10" s="8"/>
      <c r="P10" s="8"/>
    </row>
    <row r="11" spans="1:18">
      <c r="A11" s="57">
        <v>6</v>
      </c>
      <c r="B11" s="53" t="str">
        <f t="shared" si="0"/>
        <v>002C</v>
      </c>
      <c r="C11" s="12">
        <v>555</v>
      </c>
      <c r="D11" s="13" t="s">
        <v>138</v>
      </c>
      <c r="E11" s="8" t="s">
        <v>190</v>
      </c>
      <c r="F11" s="8" t="s">
        <v>191</v>
      </c>
      <c r="G11" s="8">
        <v>60</v>
      </c>
      <c r="H11" s="8" t="s">
        <v>179</v>
      </c>
      <c r="I11" s="8" t="s">
        <v>192</v>
      </c>
      <c r="J11" s="54" t="s">
        <v>188</v>
      </c>
      <c r="K11" s="8" t="s">
        <v>197</v>
      </c>
      <c r="L11" s="54" t="s">
        <v>194</v>
      </c>
      <c r="M11" s="8" t="s">
        <v>195</v>
      </c>
      <c r="N11" s="9" t="s">
        <v>184</v>
      </c>
      <c r="O11" s="8"/>
      <c r="P11" s="8"/>
    </row>
    <row r="12" spans="1:18">
      <c r="A12" s="57">
        <v>7</v>
      </c>
      <c r="B12" s="53" t="str">
        <f t="shared" si="0"/>
        <v>003A</v>
      </c>
      <c r="C12" s="12">
        <v>555</v>
      </c>
      <c r="D12" s="13" t="s">
        <v>139</v>
      </c>
      <c r="E12" s="8" t="s">
        <v>198</v>
      </c>
      <c r="F12" s="8" t="s">
        <v>199</v>
      </c>
      <c r="G12" s="8">
        <v>30</v>
      </c>
      <c r="H12" s="8" t="s">
        <v>200</v>
      </c>
      <c r="I12" s="8" t="s">
        <v>201</v>
      </c>
      <c r="J12" s="54" t="s">
        <v>175</v>
      </c>
      <c r="K12" s="8" t="s">
        <v>202</v>
      </c>
      <c r="L12" s="54" t="s">
        <v>182</v>
      </c>
      <c r="M12" s="8" t="s">
        <v>203</v>
      </c>
      <c r="N12" s="9" t="s">
        <v>184</v>
      </c>
      <c r="O12" s="8"/>
      <c r="P12" s="8"/>
      <c r="R12" s="11"/>
    </row>
    <row r="13" spans="1:18">
      <c r="A13" s="57">
        <v>8</v>
      </c>
      <c r="B13" s="53" t="str">
        <f t="shared" ref="B13:B43" si="1">D13&amp;J13</f>
        <v>003B</v>
      </c>
      <c r="C13" s="12">
        <v>555</v>
      </c>
      <c r="D13" s="13" t="s">
        <v>139</v>
      </c>
      <c r="E13" s="8" t="s">
        <v>198</v>
      </c>
      <c r="F13" s="8" t="s">
        <v>199</v>
      </c>
      <c r="G13" s="8">
        <v>30</v>
      </c>
      <c r="H13" s="8" t="s">
        <v>200</v>
      </c>
      <c r="I13" s="8" t="s">
        <v>201</v>
      </c>
      <c r="J13" s="54" t="s">
        <v>186</v>
      </c>
      <c r="K13" s="8" t="s">
        <v>246</v>
      </c>
      <c r="L13" s="54" t="s">
        <v>182</v>
      </c>
      <c r="M13" s="8" t="s">
        <v>203</v>
      </c>
      <c r="N13" s="9" t="s">
        <v>184</v>
      </c>
      <c r="O13" s="8"/>
      <c r="P13" s="8"/>
      <c r="R13" s="11"/>
    </row>
    <row r="14" spans="1:18">
      <c r="A14" s="57">
        <v>9</v>
      </c>
      <c r="B14" s="53" t="str">
        <f t="shared" si="1"/>
        <v>003C</v>
      </c>
      <c r="C14" s="12">
        <v>555</v>
      </c>
      <c r="D14" s="13" t="s">
        <v>139</v>
      </c>
      <c r="E14" s="8" t="s">
        <v>198</v>
      </c>
      <c r="F14" s="8" t="s">
        <v>199</v>
      </c>
      <c r="G14" s="8">
        <v>30</v>
      </c>
      <c r="H14" s="8" t="s">
        <v>200</v>
      </c>
      <c r="I14" s="8" t="s">
        <v>201</v>
      </c>
      <c r="J14" s="54" t="s">
        <v>188</v>
      </c>
      <c r="K14" s="8" t="s">
        <v>247</v>
      </c>
      <c r="L14" s="54" t="s">
        <v>182</v>
      </c>
      <c r="M14" s="8" t="s">
        <v>203</v>
      </c>
      <c r="N14" s="9" t="s">
        <v>184</v>
      </c>
      <c r="O14" s="8"/>
      <c r="P14" s="8"/>
      <c r="R14" s="11"/>
    </row>
    <row r="15" spans="1:18" ht="13.5" customHeight="1">
      <c r="A15" s="57">
        <v>10</v>
      </c>
      <c r="B15" s="53" t="str">
        <f t="shared" si="1"/>
        <v>004A</v>
      </c>
      <c r="C15" s="12">
        <v>555</v>
      </c>
      <c r="D15" s="13" t="s">
        <v>140</v>
      </c>
      <c r="E15" s="8" t="s">
        <v>204</v>
      </c>
      <c r="F15" s="8" t="s">
        <v>205</v>
      </c>
      <c r="G15" s="8">
        <v>40</v>
      </c>
      <c r="H15" s="8" t="s">
        <v>179</v>
      </c>
      <c r="I15" s="8" t="s">
        <v>206</v>
      </c>
      <c r="J15" s="54" t="s">
        <v>175</v>
      </c>
      <c r="K15" s="8" t="s">
        <v>207</v>
      </c>
      <c r="L15" s="54" t="s">
        <v>208</v>
      </c>
      <c r="M15" s="8" t="s">
        <v>195</v>
      </c>
      <c r="N15" s="9" t="s">
        <v>184</v>
      </c>
      <c r="O15" s="3"/>
      <c r="P15" s="3"/>
      <c r="R15" s="11"/>
    </row>
    <row r="16" spans="1:18">
      <c r="A16" s="57">
        <v>11</v>
      </c>
      <c r="B16" s="53" t="str">
        <f t="shared" si="1"/>
        <v>004B</v>
      </c>
      <c r="C16" s="12">
        <v>555</v>
      </c>
      <c r="D16" s="13" t="s">
        <v>140</v>
      </c>
      <c r="E16" s="8" t="s">
        <v>204</v>
      </c>
      <c r="F16" s="8" t="s">
        <v>205</v>
      </c>
      <c r="G16" s="8">
        <v>40</v>
      </c>
      <c r="H16" s="8" t="s">
        <v>179</v>
      </c>
      <c r="I16" s="8" t="s">
        <v>206</v>
      </c>
      <c r="J16" s="54" t="s">
        <v>186</v>
      </c>
      <c r="K16" s="8" t="s">
        <v>209</v>
      </c>
      <c r="L16" s="54" t="s">
        <v>208</v>
      </c>
      <c r="M16" s="8" t="s">
        <v>195</v>
      </c>
      <c r="N16" s="9" t="s">
        <v>184</v>
      </c>
      <c r="O16" s="3"/>
      <c r="P16" s="3"/>
      <c r="R16" s="11"/>
    </row>
    <row r="17" spans="1:18">
      <c r="A17" s="57">
        <v>12</v>
      </c>
      <c r="B17" s="53" t="str">
        <f t="shared" si="1"/>
        <v>004C</v>
      </c>
      <c r="C17" s="12">
        <v>555</v>
      </c>
      <c r="D17" s="71" t="s">
        <v>140</v>
      </c>
      <c r="E17" s="72" t="s">
        <v>210</v>
      </c>
      <c r="F17" s="72" t="s">
        <v>205</v>
      </c>
      <c r="G17" s="72">
        <v>40</v>
      </c>
      <c r="H17" s="72" t="s">
        <v>211</v>
      </c>
      <c r="I17" s="72" t="s">
        <v>212</v>
      </c>
      <c r="J17" s="73" t="s">
        <v>188</v>
      </c>
      <c r="K17" s="72" t="s">
        <v>213</v>
      </c>
      <c r="L17" s="73" t="s">
        <v>214</v>
      </c>
      <c r="M17" s="72" t="s">
        <v>195</v>
      </c>
      <c r="N17" s="74" t="s">
        <v>184</v>
      </c>
      <c r="O17" s="3"/>
      <c r="P17" s="3"/>
      <c r="R17" s="11"/>
    </row>
    <row r="18" spans="1:18">
      <c r="A18" s="57">
        <v>13</v>
      </c>
      <c r="B18" s="53" t="str">
        <f t="shared" si="1"/>
        <v/>
      </c>
      <c r="C18" s="12"/>
      <c r="D18" s="13"/>
      <c r="E18" s="3"/>
      <c r="F18" s="3"/>
      <c r="G18" s="3"/>
      <c r="H18" s="8"/>
      <c r="I18" s="3"/>
      <c r="J18" s="54"/>
      <c r="K18" s="3"/>
      <c r="L18" s="54"/>
      <c r="M18" s="3"/>
      <c r="N18" s="9"/>
      <c r="O18" s="3"/>
      <c r="P18" s="3"/>
      <c r="R18" s="11"/>
    </row>
    <row r="19" spans="1:18">
      <c r="A19" s="57">
        <v>14</v>
      </c>
      <c r="B19" s="53" t="str">
        <f t="shared" si="1"/>
        <v/>
      </c>
      <c r="C19" s="12"/>
      <c r="D19" s="13"/>
      <c r="E19" s="3"/>
      <c r="F19" s="3"/>
      <c r="G19" s="3"/>
      <c r="H19" s="8"/>
      <c r="I19" s="3"/>
      <c r="J19" s="54"/>
      <c r="K19" s="3"/>
      <c r="L19" s="55"/>
      <c r="M19" s="3"/>
      <c r="N19" s="9"/>
      <c r="O19" s="3"/>
      <c r="P19" s="3"/>
      <c r="R19" s="11"/>
    </row>
    <row r="20" spans="1:18">
      <c r="A20" s="57">
        <v>15</v>
      </c>
      <c r="B20" s="53" t="str">
        <f t="shared" si="1"/>
        <v/>
      </c>
      <c r="C20" s="12"/>
      <c r="D20" s="13"/>
      <c r="E20" s="3"/>
      <c r="F20" s="3"/>
      <c r="G20" s="3"/>
      <c r="H20" s="8"/>
      <c r="I20" s="3"/>
      <c r="J20" s="54"/>
      <c r="K20" s="3"/>
      <c r="L20" s="55"/>
      <c r="M20" s="3"/>
      <c r="N20" s="9"/>
      <c r="O20" s="3"/>
      <c r="P20" s="3"/>
      <c r="R20" s="11"/>
    </row>
    <row r="21" spans="1:18">
      <c r="A21" s="57">
        <v>16</v>
      </c>
      <c r="B21" s="53" t="str">
        <f t="shared" si="1"/>
        <v/>
      </c>
      <c r="C21" s="12"/>
      <c r="D21" s="13"/>
      <c r="E21" s="3"/>
      <c r="F21" s="3"/>
      <c r="G21" s="3"/>
      <c r="H21" s="3"/>
      <c r="I21" s="3"/>
      <c r="J21" s="54"/>
      <c r="K21" s="3"/>
      <c r="L21" s="55"/>
      <c r="M21" s="3"/>
      <c r="N21" s="9"/>
      <c r="O21" s="3"/>
      <c r="P21" s="3"/>
      <c r="R21" s="11"/>
    </row>
    <row r="22" spans="1:18">
      <c r="A22" s="57">
        <v>17</v>
      </c>
      <c r="B22" s="53" t="str">
        <f t="shared" si="1"/>
        <v/>
      </c>
      <c r="C22" s="12"/>
      <c r="D22" s="13"/>
      <c r="E22" s="3"/>
      <c r="F22" s="3"/>
      <c r="G22" s="3"/>
      <c r="H22" s="3"/>
      <c r="I22" s="3"/>
      <c r="J22" s="54"/>
      <c r="K22" s="3"/>
      <c r="L22" s="55"/>
      <c r="M22" s="3"/>
      <c r="N22" s="9"/>
      <c r="O22" s="3"/>
      <c r="P22" s="3"/>
      <c r="R22" s="11"/>
    </row>
    <row r="23" spans="1:18">
      <c r="A23" s="57">
        <v>18</v>
      </c>
      <c r="B23" s="53" t="str">
        <f t="shared" si="1"/>
        <v/>
      </c>
      <c r="C23" s="12"/>
      <c r="D23" s="13"/>
      <c r="E23" s="3"/>
      <c r="F23" s="3"/>
      <c r="G23" s="3"/>
      <c r="H23" s="3"/>
      <c r="I23" s="3"/>
      <c r="J23" s="54"/>
      <c r="K23" s="3"/>
      <c r="L23" s="55"/>
      <c r="M23" s="3"/>
      <c r="N23" s="9"/>
      <c r="O23" s="3"/>
      <c r="P23" s="3"/>
      <c r="R23" s="11"/>
    </row>
    <row r="24" spans="1:18">
      <c r="A24" s="57">
        <v>19</v>
      </c>
      <c r="B24" s="53" t="str">
        <f t="shared" si="1"/>
        <v/>
      </c>
      <c r="C24" s="12"/>
      <c r="D24" s="13"/>
      <c r="E24" s="3"/>
      <c r="F24" s="3"/>
      <c r="G24" s="3"/>
      <c r="H24" s="3"/>
      <c r="I24" s="3"/>
      <c r="J24" s="54"/>
      <c r="K24" s="3"/>
      <c r="L24" s="55"/>
      <c r="M24" s="3"/>
      <c r="N24" s="9"/>
      <c r="O24" s="3"/>
      <c r="P24" s="3"/>
      <c r="R24" s="11"/>
    </row>
    <row r="25" spans="1:18">
      <c r="A25" s="57">
        <v>20</v>
      </c>
      <c r="B25" s="53" t="str">
        <f t="shared" si="1"/>
        <v/>
      </c>
      <c r="C25" s="12"/>
      <c r="D25" s="13"/>
      <c r="E25" s="3"/>
      <c r="F25" s="3"/>
      <c r="G25" s="3"/>
      <c r="H25" s="3"/>
      <c r="I25" s="3"/>
      <c r="J25" s="54"/>
      <c r="K25" s="3"/>
      <c r="L25" s="55"/>
      <c r="M25" s="3"/>
      <c r="N25" s="9"/>
      <c r="O25" s="3"/>
      <c r="P25" s="3"/>
      <c r="R25" s="11"/>
    </row>
    <row r="26" spans="1:18">
      <c r="A26" s="57">
        <v>21</v>
      </c>
      <c r="B26" s="53" t="str">
        <f t="shared" si="1"/>
        <v/>
      </c>
      <c r="C26" s="12"/>
      <c r="D26" s="13"/>
      <c r="E26" s="3"/>
      <c r="F26" s="3"/>
      <c r="G26" s="3"/>
      <c r="H26" s="3"/>
      <c r="I26" s="3"/>
      <c r="J26" s="54"/>
      <c r="K26" s="3"/>
      <c r="L26" s="55"/>
      <c r="M26" s="3"/>
      <c r="N26" s="9"/>
      <c r="O26" s="3"/>
      <c r="P26" s="3"/>
      <c r="R26" s="11"/>
    </row>
    <row r="27" spans="1:18">
      <c r="A27" s="57">
        <v>22</v>
      </c>
      <c r="B27" s="53" t="str">
        <f t="shared" si="1"/>
        <v/>
      </c>
      <c r="C27" s="12"/>
      <c r="D27" s="13"/>
      <c r="E27" s="3"/>
      <c r="F27" s="3"/>
      <c r="G27" s="3"/>
      <c r="H27" s="3"/>
      <c r="I27" s="3"/>
      <c r="J27" s="54"/>
      <c r="K27" s="3"/>
      <c r="L27" s="55"/>
      <c r="M27" s="3"/>
      <c r="N27" s="9"/>
      <c r="O27" s="3"/>
      <c r="P27" s="3"/>
      <c r="R27" s="11"/>
    </row>
    <row r="28" spans="1:18">
      <c r="A28" s="57">
        <v>23</v>
      </c>
      <c r="B28" s="53" t="str">
        <f t="shared" si="1"/>
        <v/>
      </c>
      <c r="C28" s="12"/>
      <c r="D28" s="13"/>
      <c r="E28" s="3"/>
      <c r="F28" s="3"/>
      <c r="G28" s="3"/>
      <c r="H28" s="3"/>
      <c r="I28" s="3"/>
      <c r="J28" s="54"/>
      <c r="K28" s="3"/>
      <c r="L28" s="55"/>
      <c r="M28" s="8"/>
      <c r="N28" s="9"/>
      <c r="O28" s="3"/>
      <c r="P28" s="3"/>
      <c r="R28" s="11"/>
    </row>
    <row r="29" spans="1:18">
      <c r="A29" s="57">
        <v>24</v>
      </c>
      <c r="B29" s="53" t="str">
        <f t="shared" si="1"/>
        <v/>
      </c>
      <c r="C29" s="12"/>
      <c r="D29" s="13"/>
      <c r="E29" s="3"/>
      <c r="F29" s="3"/>
      <c r="G29" s="3"/>
      <c r="H29" s="3"/>
      <c r="I29" s="3"/>
      <c r="J29" s="54"/>
      <c r="K29" s="3"/>
      <c r="L29" s="55"/>
      <c r="M29" s="8"/>
      <c r="N29" s="9"/>
      <c r="O29" s="3"/>
      <c r="P29" s="3"/>
      <c r="R29" s="11"/>
    </row>
    <row r="30" spans="1:18">
      <c r="A30" s="57">
        <v>25</v>
      </c>
      <c r="B30" s="53" t="str">
        <f t="shared" si="1"/>
        <v/>
      </c>
      <c r="C30" s="12"/>
      <c r="D30" s="13"/>
      <c r="E30" s="3"/>
      <c r="F30" s="3"/>
      <c r="G30" s="3"/>
      <c r="H30" s="3"/>
      <c r="I30" s="3"/>
      <c r="J30" s="54"/>
      <c r="K30" s="3"/>
      <c r="L30" s="55"/>
      <c r="M30" s="8"/>
      <c r="N30" s="9"/>
      <c r="O30" s="3"/>
      <c r="P30" s="3"/>
      <c r="R30" s="11"/>
    </row>
    <row r="31" spans="1:18">
      <c r="A31" s="57">
        <v>26</v>
      </c>
      <c r="B31" s="53" t="str">
        <f t="shared" si="1"/>
        <v/>
      </c>
      <c r="C31" s="12"/>
      <c r="D31" s="13"/>
      <c r="E31" s="3"/>
      <c r="F31" s="3"/>
      <c r="G31" s="3"/>
      <c r="H31" s="3"/>
      <c r="I31" s="3"/>
      <c r="J31" s="54"/>
      <c r="K31" s="3"/>
      <c r="L31" s="55"/>
      <c r="M31" s="3"/>
      <c r="N31" s="9"/>
      <c r="O31" s="3"/>
      <c r="P31" s="3"/>
      <c r="R31" s="11"/>
    </row>
    <row r="32" spans="1:18">
      <c r="A32" s="57">
        <v>27</v>
      </c>
      <c r="B32" s="53" t="str">
        <f t="shared" si="1"/>
        <v/>
      </c>
      <c r="C32" s="12"/>
      <c r="D32" s="13"/>
      <c r="E32" s="3"/>
      <c r="F32" s="3"/>
      <c r="G32" s="3"/>
      <c r="H32" s="3"/>
      <c r="I32" s="3"/>
      <c r="J32" s="54"/>
      <c r="K32" s="3"/>
      <c r="L32" s="55"/>
      <c r="M32" s="8"/>
      <c r="N32" s="9"/>
      <c r="O32" s="3"/>
      <c r="P32" s="3"/>
      <c r="R32" s="11"/>
    </row>
    <row r="33" spans="1:18">
      <c r="A33" s="57">
        <v>28</v>
      </c>
      <c r="B33" s="53" t="str">
        <f t="shared" si="1"/>
        <v/>
      </c>
      <c r="C33" s="12"/>
      <c r="D33" s="13"/>
      <c r="E33" s="3"/>
      <c r="F33" s="3"/>
      <c r="G33" s="3"/>
      <c r="H33" s="3"/>
      <c r="I33" s="3"/>
      <c r="J33" s="54"/>
      <c r="K33" s="3"/>
      <c r="L33" s="55"/>
      <c r="M33" s="8"/>
      <c r="N33" s="9"/>
      <c r="O33" s="3"/>
      <c r="P33" s="3"/>
      <c r="R33" s="11"/>
    </row>
    <row r="34" spans="1:18">
      <c r="A34" s="57">
        <v>29</v>
      </c>
      <c r="B34" s="53" t="str">
        <f t="shared" si="1"/>
        <v/>
      </c>
      <c r="C34" s="12"/>
      <c r="D34" s="13"/>
      <c r="E34" s="3"/>
      <c r="F34" s="3"/>
      <c r="G34" s="3"/>
      <c r="H34" s="3"/>
      <c r="I34" s="3"/>
      <c r="J34" s="54"/>
      <c r="K34" s="3"/>
      <c r="L34" s="55"/>
      <c r="M34" s="8"/>
      <c r="N34" s="9"/>
      <c r="O34" s="3"/>
      <c r="P34" s="3"/>
      <c r="R34" s="11"/>
    </row>
    <row r="35" spans="1:18">
      <c r="A35" s="57">
        <v>30</v>
      </c>
      <c r="B35" s="53" t="str">
        <f t="shared" si="1"/>
        <v/>
      </c>
      <c r="C35" s="12"/>
      <c r="D35" s="13"/>
      <c r="E35" s="3"/>
      <c r="F35" s="3"/>
      <c r="G35" s="3"/>
      <c r="H35" s="3"/>
      <c r="I35" s="3"/>
      <c r="J35" s="55"/>
      <c r="K35" s="3"/>
      <c r="L35" s="55"/>
      <c r="M35" s="8"/>
      <c r="N35" s="9"/>
      <c r="O35" s="3"/>
      <c r="P35" s="3"/>
      <c r="R35" s="11"/>
    </row>
    <row r="36" spans="1:18">
      <c r="A36" s="57">
        <v>31</v>
      </c>
      <c r="B36" s="53" t="str">
        <f t="shared" si="1"/>
        <v/>
      </c>
      <c r="C36" s="12"/>
      <c r="D36" s="13"/>
      <c r="E36" s="3"/>
      <c r="F36" s="3"/>
      <c r="G36" s="3"/>
      <c r="H36" s="3"/>
      <c r="I36" s="3"/>
      <c r="J36" s="55"/>
      <c r="K36" s="3"/>
      <c r="L36" s="55"/>
      <c r="M36" s="3"/>
      <c r="N36" s="9"/>
      <c r="O36" s="3"/>
      <c r="P36" s="3"/>
      <c r="R36" s="11"/>
    </row>
    <row r="37" spans="1:18" ht="14.25">
      <c r="A37" s="57">
        <v>32</v>
      </c>
      <c r="B37" s="53" t="str">
        <f t="shared" si="1"/>
        <v/>
      </c>
      <c r="C37" s="14"/>
      <c r="D37" s="13"/>
      <c r="E37" s="3"/>
      <c r="F37" s="3"/>
      <c r="G37" s="3"/>
      <c r="H37" s="3"/>
      <c r="I37" s="3"/>
      <c r="J37" s="55"/>
      <c r="K37" s="3"/>
      <c r="L37" s="55"/>
      <c r="M37" s="3"/>
      <c r="N37" s="9"/>
      <c r="O37" s="3"/>
      <c r="P37" s="3"/>
      <c r="R37" s="11"/>
    </row>
    <row r="38" spans="1:18" ht="14.25">
      <c r="A38" s="57">
        <v>33</v>
      </c>
      <c r="B38" s="53" t="str">
        <f t="shared" si="1"/>
        <v/>
      </c>
      <c r="C38" s="14"/>
      <c r="D38" s="15"/>
      <c r="E38" s="3"/>
      <c r="F38" s="3"/>
      <c r="G38" s="3"/>
      <c r="H38" s="3"/>
      <c r="I38" s="3"/>
      <c r="J38" s="55"/>
      <c r="K38" s="3"/>
      <c r="L38" s="55"/>
      <c r="M38" s="3"/>
      <c r="N38" s="9"/>
      <c r="O38" s="3"/>
      <c r="P38" s="3"/>
      <c r="R38" s="11"/>
    </row>
    <row r="39" spans="1:18" ht="14.25">
      <c r="A39" s="57">
        <v>34</v>
      </c>
      <c r="B39" s="53" t="str">
        <f t="shared" si="1"/>
        <v/>
      </c>
      <c r="C39" s="14"/>
      <c r="D39" s="15"/>
      <c r="E39" s="3"/>
      <c r="F39" s="3"/>
      <c r="G39" s="3"/>
      <c r="H39" s="3"/>
      <c r="I39" s="3"/>
      <c r="J39" s="55"/>
      <c r="K39" s="3"/>
      <c r="L39" s="55"/>
      <c r="M39" s="3"/>
      <c r="N39" s="9"/>
      <c r="O39" s="3"/>
      <c r="P39" s="3"/>
    </row>
    <row r="40" spans="1:18" ht="14.25">
      <c r="A40" s="57">
        <v>35</v>
      </c>
      <c r="B40" s="53" t="str">
        <f t="shared" si="1"/>
        <v/>
      </c>
      <c r="C40" s="14"/>
      <c r="D40" s="15"/>
      <c r="E40" s="3"/>
      <c r="F40" s="3"/>
      <c r="G40" s="3"/>
      <c r="H40" s="3"/>
      <c r="I40" s="3"/>
      <c r="J40" s="55"/>
      <c r="K40" s="3"/>
      <c r="L40" s="55"/>
      <c r="M40" s="3"/>
      <c r="N40" s="9"/>
      <c r="O40" s="3"/>
      <c r="P40" s="3"/>
    </row>
    <row r="41" spans="1:18">
      <c r="A41" s="57">
        <v>36</v>
      </c>
      <c r="B41" s="53" t="str">
        <f t="shared" si="1"/>
        <v/>
      </c>
      <c r="C41"/>
      <c r="D41"/>
      <c r="O41" s="11"/>
    </row>
    <row r="42" spans="1:18">
      <c r="A42" s="57">
        <v>37</v>
      </c>
      <c r="B42" s="53" t="str">
        <f t="shared" si="1"/>
        <v/>
      </c>
      <c r="C42"/>
      <c r="D42"/>
      <c r="O42" s="11"/>
    </row>
    <row r="43" spans="1:18">
      <c r="A43" s="57">
        <v>38</v>
      </c>
      <c r="B43" s="53" t="str">
        <f t="shared" si="1"/>
        <v/>
      </c>
      <c r="C43"/>
      <c r="D43"/>
      <c r="O43" s="11"/>
      <c r="R43" s="11"/>
    </row>
    <row r="44" spans="1:18">
      <c r="A44" s="57">
        <v>39</v>
      </c>
      <c r="B44" s="53" t="str">
        <f>D46&amp;J46</f>
        <v/>
      </c>
      <c r="C44"/>
      <c r="D44"/>
    </row>
    <row r="45" spans="1:18">
      <c r="A45" s="57">
        <v>40</v>
      </c>
      <c r="B45" s="53" t="str">
        <f>D47&amp;J47</f>
        <v/>
      </c>
      <c r="C45"/>
      <c r="D45"/>
    </row>
    <row r="46" spans="1:18">
      <c r="A46" s="57">
        <v>41</v>
      </c>
      <c r="C46"/>
      <c r="D46"/>
    </row>
    <row r="47" spans="1:18">
      <c r="A47" s="57">
        <v>42</v>
      </c>
      <c r="C47"/>
      <c r="D47"/>
    </row>
    <row r="48" spans="1:18">
      <c r="A48" s="57">
        <v>43</v>
      </c>
      <c r="C48"/>
      <c r="D48"/>
    </row>
    <row r="49" spans="1:4">
      <c r="A49" s="57">
        <v>44</v>
      </c>
      <c r="C49"/>
      <c r="D49"/>
    </row>
    <row r="50" spans="1:4">
      <c r="A50" s="57">
        <v>45</v>
      </c>
      <c r="C50"/>
      <c r="D50"/>
    </row>
    <row r="51" spans="1:4">
      <c r="A51" s="57">
        <v>46</v>
      </c>
      <c r="C51"/>
      <c r="D51"/>
    </row>
    <row r="52" spans="1:4">
      <c r="A52" s="57">
        <v>47</v>
      </c>
      <c r="C52"/>
      <c r="D52"/>
    </row>
    <row r="53" spans="1:4">
      <c r="A53" s="57">
        <v>48</v>
      </c>
      <c r="C53"/>
      <c r="D53"/>
    </row>
    <row r="54" spans="1:4">
      <c r="A54" s="57">
        <v>49</v>
      </c>
      <c r="C54"/>
      <c r="D54"/>
    </row>
    <row r="55" spans="1:4">
      <c r="A55" s="57">
        <v>50</v>
      </c>
      <c r="C55"/>
      <c r="D55"/>
    </row>
    <row r="56" spans="1:4">
      <c r="A56" s="57">
        <v>51</v>
      </c>
      <c r="C56"/>
      <c r="D56"/>
    </row>
    <row r="57" spans="1:4">
      <c r="A57" s="57">
        <v>52</v>
      </c>
      <c r="C57"/>
      <c r="D57"/>
    </row>
    <row r="58" spans="1:4">
      <c r="A58" s="57">
        <v>53</v>
      </c>
      <c r="C58"/>
      <c r="D58"/>
    </row>
    <row r="59" spans="1:4">
      <c r="A59" s="57">
        <v>54</v>
      </c>
      <c r="C59"/>
      <c r="D59"/>
    </row>
    <row r="60" spans="1:4">
      <c r="A60" s="57">
        <v>55</v>
      </c>
      <c r="C60"/>
      <c r="D60"/>
    </row>
    <row r="61" spans="1:4">
      <c r="A61" s="57">
        <v>56</v>
      </c>
      <c r="C61"/>
      <c r="D61"/>
    </row>
    <row r="62" spans="1:4">
      <c r="A62" s="57">
        <v>57</v>
      </c>
      <c r="C62"/>
      <c r="D62"/>
    </row>
    <row r="63" spans="1:4">
      <c r="A63" s="57">
        <v>58</v>
      </c>
      <c r="C63"/>
      <c r="D63"/>
    </row>
    <row r="64" spans="1:4">
      <c r="A64" s="57">
        <v>59</v>
      </c>
      <c r="C64"/>
      <c r="D64"/>
    </row>
    <row r="65" spans="1:4">
      <c r="A65" s="57">
        <v>60</v>
      </c>
      <c r="C65"/>
      <c r="D65"/>
    </row>
    <row r="66" spans="1:4">
      <c r="A66" s="57">
        <v>61</v>
      </c>
      <c r="C66"/>
      <c r="D66"/>
    </row>
    <row r="67" spans="1:4">
      <c r="A67" s="57">
        <v>62</v>
      </c>
      <c r="C67"/>
      <c r="D67"/>
    </row>
    <row r="68" spans="1:4">
      <c r="A68" s="57">
        <v>63</v>
      </c>
      <c r="C68"/>
      <c r="D68"/>
    </row>
    <row r="69" spans="1:4">
      <c r="A69" s="57">
        <v>64</v>
      </c>
      <c r="C69"/>
      <c r="D69"/>
    </row>
    <row r="70" spans="1:4">
      <c r="A70" s="57">
        <v>65</v>
      </c>
      <c r="C70"/>
      <c r="D70"/>
    </row>
    <row r="71" spans="1:4">
      <c r="A71" s="57">
        <v>66</v>
      </c>
      <c r="C71"/>
      <c r="D71"/>
    </row>
    <row r="72" spans="1:4">
      <c r="A72" s="57">
        <v>67</v>
      </c>
      <c r="C72"/>
      <c r="D72"/>
    </row>
    <row r="73" spans="1:4">
      <c r="A73" s="57">
        <v>68</v>
      </c>
      <c r="C73"/>
      <c r="D73"/>
    </row>
    <row r="74" spans="1:4">
      <c r="A74" s="57">
        <v>69</v>
      </c>
      <c r="C74"/>
      <c r="D74"/>
    </row>
    <row r="75" spans="1:4">
      <c r="A75" s="57">
        <v>70</v>
      </c>
      <c r="C75"/>
      <c r="D75"/>
    </row>
    <row r="76" spans="1:4">
      <c r="A76" s="57">
        <v>71</v>
      </c>
      <c r="C76"/>
      <c r="D76"/>
    </row>
    <row r="77" spans="1:4">
      <c r="A77" s="57">
        <v>72</v>
      </c>
      <c r="C77"/>
      <c r="D77"/>
    </row>
    <row r="78" spans="1:4">
      <c r="A78" s="57">
        <v>73</v>
      </c>
      <c r="C78"/>
      <c r="D78"/>
    </row>
    <row r="79" spans="1:4">
      <c r="A79" s="57">
        <v>74</v>
      </c>
      <c r="C79"/>
      <c r="D79"/>
    </row>
    <row r="80" spans="1:4">
      <c r="A80" s="57">
        <v>75</v>
      </c>
      <c r="C80"/>
      <c r="D80"/>
    </row>
    <row r="81" spans="1:4">
      <c r="A81" s="57">
        <v>76</v>
      </c>
      <c r="C81"/>
      <c r="D81"/>
    </row>
    <row r="82" spans="1:4">
      <c r="A82" s="57">
        <v>77</v>
      </c>
      <c r="C82"/>
      <c r="D82"/>
    </row>
    <row r="83" spans="1:4">
      <c r="A83" s="57">
        <v>78</v>
      </c>
      <c r="C83"/>
      <c r="D83"/>
    </row>
    <row r="84" spans="1:4">
      <c r="A84" s="57">
        <v>79</v>
      </c>
      <c r="C84"/>
      <c r="D84"/>
    </row>
    <row r="85" spans="1:4">
      <c r="A85" s="57">
        <v>80</v>
      </c>
      <c r="C85"/>
      <c r="D85"/>
    </row>
    <row r="86" spans="1:4">
      <c r="A86" s="57">
        <v>81</v>
      </c>
      <c r="C86"/>
      <c r="D86"/>
    </row>
    <row r="87" spans="1:4">
      <c r="A87" s="57">
        <v>82</v>
      </c>
      <c r="C87"/>
      <c r="D87"/>
    </row>
    <row r="88" spans="1:4">
      <c r="A88" s="57">
        <v>83</v>
      </c>
      <c r="C88"/>
      <c r="D88"/>
    </row>
    <row r="89" spans="1:4">
      <c r="A89" s="57">
        <v>84</v>
      </c>
      <c r="C89"/>
      <c r="D89"/>
    </row>
    <row r="90" spans="1:4">
      <c r="A90" s="57">
        <v>85</v>
      </c>
      <c r="C90"/>
      <c r="D90"/>
    </row>
    <row r="91" spans="1:4">
      <c r="A91" s="57">
        <v>86</v>
      </c>
      <c r="C91"/>
      <c r="D91"/>
    </row>
    <row r="92" spans="1:4">
      <c r="A92" s="57">
        <v>87</v>
      </c>
      <c r="C92"/>
      <c r="D92"/>
    </row>
    <row r="93" spans="1:4">
      <c r="A93" s="57">
        <v>88</v>
      </c>
      <c r="C93"/>
      <c r="D93"/>
    </row>
    <row r="94" spans="1:4">
      <c r="A94" s="57">
        <v>89</v>
      </c>
      <c r="C94"/>
      <c r="D94"/>
    </row>
    <row r="95" spans="1:4">
      <c r="A95" s="57">
        <v>90</v>
      </c>
      <c r="C95"/>
      <c r="D95"/>
    </row>
    <row r="96" spans="1:4">
      <c r="A96" s="57">
        <v>91</v>
      </c>
      <c r="C96"/>
      <c r="D96"/>
    </row>
    <row r="97" spans="1:4">
      <c r="A97" s="57">
        <v>92</v>
      </c>
      <c r="C97"/>
      <c r="D97"/>
    </row>
    <row r="98" spans="1:4">
      <c r="A98" s="57">
        <v>93</v>
      </c>
      <c r="C98"/>
      <c r="D98"/>
    </row>
    <row r="99" spans="1:4">
      <c r="A99" s="57">
        <v>94</v>
      </c>
      <c r="C99"/>
      <c r="D99"/>
    </row>
    <row r="100" spans="1:4">
      <c r="A100" s="57">
        <v>95</v>
      </c>
      <c r="C100"/>
      <c r="D100"/>
    </row>
    <row r="101" spans="1:4">
      <c r="A101" s="57">
        <v>96</v>
      </c>
      <c r="C101"/>
      <c r="D101"/>
    </row>
    <row r="102" spans="1:4">
      <c r="A102" s="57">
        <v>97</v>
      </c>
      <c r="C102"/>
      <c r="D102"/>
    </row>
    <row r="103" spans="1:4">
      <c r="A103" s="57">
        <v>98</v>
      </c>
      <c r="C103"/>
      <c r="D103"/>
    </row>
    <row r="104" spans="1:4">
      <c r="C104"/>
      <c r="D104"/>
    </row>
    <row r="105" spans="1:4">
      <c r="C105"/>
      <c r="D105"/>
    </row>
    <row r="106" spans="1:4">
      <c r="C106"/>
      <c r="D106"/>
    </row>
    <row r="107" spans="1:4">
      <c r="C107"/>
      <c r="D107"/>
    </row>
    <row r="108" spans="1:4">
      <c r="C108"/>
      <c r="D108"/>
    </row>
    <row r="109" spans="1:4">
      <c r="C109"/>
      <c r="D109"/>
    </row>
    <row r="110" spans="1:4">
      <c r="C110"/>
      <c r="D110"/>
    </row>
    <row r="111" spans="1:4">
      <c r="C111"/>
      <c r="D111"/>
    </row>
    <row r="112" spans="1:4">
      <c r="C112"/>
      <c r="D112"/>
    </row>
    <row r="113" spans="3:4">
      <c r="C113"/>
      <c r="D113"/>
    </row>
    <row r="114" spans="3:4">
      <c r="C114"/>
      <c r="D114"/>
    </row>
    <row r="115" spans="3:4">
      <c r="C115"/>
      <c r="D115"/>
    </row>
    <row r="116" spans="3:4">
      <c r="C116"/>
      <c r="D116"/>
    </row>
    <row r="117" spans="3:4">
      <c r="C117"/>
      <c r="D117"/>
    </row>
    <row r="118" spans="3:4">
      <c r="C118"/>
      <c r="D118"/>
    </row>
    <row r="119" spans="3:4">
      <c r="C119"/>
      <c r="D119"/>
    </row>
    <row r="120" spans="3:4">
      <c r="C120"/>
      <c r="D120"/>
    </row>
    <row r="121" spans="3:4">
      <c r="C121"/>
      <c r="D121"/>
    </row>
    <row r="122" spans="3:4">
      <c r="C122"/>
      <c r="D122"/>
    </row>
    <row r="123" spans="3:4">
      <c r="C123"/>
      <c r="D123"/>
    </row>
    <row r="124" spans="3:4">
      <c r="C124"/>
      <c r="D124"/>
    </row>
    <row r="125" spans="3:4">
      <c r="C125"/>
      <c r="D125"/>
    </row>
    <row r="126" spans="3:4">
      <c r="C126"/>
      <c r="D126"/>
    </row>
    <row r="127" spans="3:4">
      <c r="C127"/>
      <c r="D127"/>
    </row>
    <row r="128" spans="3:4">
      <c r="C128"/>
      <c r="D128"/>
    </row>
    <row r="129" spans="3:4">
      <c r="C129"/>
      <c r="D129"/>
    </row>
    <row r="130" spans="3:4">
      <c r="C130"/>
      <c r="D130"/>
    </row>
    <row r="131" spans="3:4">
      <c r="C131"/>
      <c r="D131"/>
    </row>
    <row r="132" spans="3:4">
      <c r="C132"/>
      <c r="D132"/>
    </row>
    <row r="133" spans="3:4">
      <c r="C133"/>
      <c r="D133"/>
    </row>
    <row r="134" spans="3:4">
      <c r="C134"/>
      <c r="D134"/>
    </row>
    <row r="135" spans="3:4">
      <c r="C135"/>
      <c r="D135"/>
    </row>
    <row r="136" spans="3:4">
      <c r="C136"/>
      <c r="D136"/>
    </row>
    <row r="137" spans="3:4">
      <c r="C137"/>
      <c r="D137"/>
    </row>
    <row r="138" spans="3:4">
      <c r="C138"/>
      <c r="D138"/>
    </row>
    <row r="139" spans="3:4">
      <c r="C139"/>
      <c r="D139"/>
    </row>
    <row r="140" spans="3:4">
      <c r="C140"/>
      <c r="D140"/>
    </row>
    <row r="141" spans="3:4">
      <c r="C141"/>
      <c r="D141"/>
    </row>
    <row r="142" spans="3:4">
      <c r="C142"/>
      <c r="D142"/>
    </row>
    <row r="143" spans="3:4">
      <c r="C143"/>
      <c r="D143"/>
    </row>
    <row r="144" spans="3:4">
      <c r="C144"/>
      <c r="D144"/>
    </row>
    <row r="145" spans="3:4">
      <c r="C145"/>
      <c r="D145"/>
    </row>
    <row r="146" spans="3:4">
      <c r="C146"/>
      <c r="D146"/>
    </row>
    <row r="147" spans="3:4">
      <c r="C147"/>
      <c r="D147"/>
    </row>
    <row r="148" spans="3:4">
      <c r="C148"/>
      <c r="D148"/>
    </row>
    <row r="149" spans="3:4">
      <c r="C149"/>
      <c r="D149"/>
    </row>
    <row r="150" spans="3:4">
      <c r="C150"/>
      <c r="D150"/>
    </row>
    <row r="151" spans="3:4">
      <c r="C151"/>
      <c r="D151"/>
    </row>
    <row r="152" spans="3:4">
      <c r="C152"/>
      <c r="D152"/>
    </row>
    <row r="153" spans="3:4">
      <c r="C153"/>
      <c r="D153"/>
    </row>
    <row r="154" spans="3:4">
      <c r="C154"/>
      <c r="D154"/>
    </row>
    <row r="155" spans="3:4">
      <c r="C155"/>
      <c r="D155"/>
    </row>
    <row r="156" spans="3:4">
      <c r="C156"/>
      <c r="D156"/>
    </row>
    <row r="157" spans="3:4">
      <c r="C157"/>
      <c r="D157"/>
    </row>
    <row r="158" spans="3:4">
      <c r="C158"/>
      <c r="D158"/>
    </row>
    <row r="159" spans="3:4">
      <c r="C159"/>
      <c r="D159"/>
    </row>
    <row r="160" spans="3:4">
      <c r="C160"/>
      <c r="D160"/>
    </row>
    <row r="161" spans="3:4">
      <c r="C161"/>
      <c r="D161"/>
    </row>
    <row r="162" spans="3:4">
      <c r="C162"/>
      <c r="D162"/>
    </row>
    <row r="163" spans="3:4">
      <c r="C163"/>
      <c r="D163"/>
    </row>
    <row r="164" spans="3:4">
      <c r="C164"/>
      <c r="D164"/>
    </row>
    <row r="165" spans="3:4">
      <c r="C165"/>
      <c r="D165"/>
    </row>
    <row r="166" spans="3:4">
      <c r="C166"/>
      <c r="D166"/>
    </row>
    <row r="167" spans="3:4">
      <c r="C167"/>
      <c r="D167"/>
    </row>
    <row r="168" spans="3:4">
      <c r="C168"/>
      <c r="D168"/>
    </row>
    <row r="169" spans="3:4">
      <c r="C169"/>
      <c r="D169"/>
    </row>
    <row r="170" spans="3:4">
      <c r="C170"/>
      <c r="D170"/>
    </row>
    <row r="171" spans="3:4">
      <c r="C171"/>
      <c r="D171"/>
    </row>
    <row r="172" spans="3:4">
      <c r="C172"/>
      <c r="D172"/>
    </row>
    <row r="173" spans="3:4">
      <c r="C173"/>
      <c r="D173"/>
    </row>
    <row r="174" spans="3:4">
      <c r="C174"/>
      <c r="D174"/>
    </row>
    <row r="175" spans="3:4">
      <c r="C175"/>
      <c r="D175"/>
    </row>
    <row r="176" spans="3:4">
      <c r="C176"/>
      <c r="D176"/>
    </row>
    <row r="177" spans="3:4">
      <c r="C177"/>
      <c r="D177"/>
    </row>
    <row r="178" spans="3:4">
      <c r="C178"/>
      <c r="D178"/>
    </row>
    <row r="179" spans="3:4">
      <c r="C179"/>
      <c r="D179"/>
    </row>
    <row r="180" spans="3:4">
      <c r="C180"/>
      <c r="D180"/>
    </row>
    <row r="181" spans="3:4">
      <c r="C181"/>
      <c r="D181"/>
    </row>
    <row r="182" spans="3:4">
      <c r="C182"/>
      <c r="D182"/>
    </row>
    <row r="183" spans="3:4">
      <c r="C183"/>
      <c r="D183"/>
    </row>
    <row r="184" spans="3:4">
      <c r="C184"/>
      <c r="D184"/>
    </row>
    <row r="185" spans="3:4">
      <c r="C185"/>
      <c r="D185"/>
    </row>
    <row r="186" spans="3:4">
      <c r="C186"/>
      <c r="D186"/>
    </row>
    <row r="187" spans="3:4">
      <c r="C187"/>
      <c r="D187"/>
    </row>
    <row r="188" spans="3:4">
      <c r="C188"/>
      <c r="D188"/>
    </row>
    <row r="189" spans="3:4">
      <c r="C189"/>
      <c r="D189"/>
    </row>
    <row r="190" spans="3:4">
      <c r="C190"/>
      <c r="D190"/>
    </row>
    <row r="191" spans="3:4">
      <c r="C191"/>
      <c r="D191"/>
    </row>
    <row r="192" spans="3:4">
      <c r="C192"/>
      <c r="D192"/>
    </row>
    <row r="193" spans="3:4">
      <c r="C193"/>
      <c r="D193"/>
    </row>
    <row r="194" spans="3:4">
      <c r="C194"/>
      <c r="D194"/>
    </row>
    <row r="195" spans="3:4">
      <c r="C195"/>
      <c r="D195"/>
    </row>
    <row r="196" spans="3:4">
      <c r="C196"/>
      <c r="D196"/>
    </row>
    <row r="197" spans="3:4">
      <c r="C197"/>
      <c r="D197"/>
    </row>
    <row r="198" spans="3:4">
      <c r="C198"/>
      <c r="D198"/>
    </row>
    <row r="199" spans="3:4">
      <c r="C199"/>
      <c r="D199"/>
    </row>
    <row r="200" spans="3:4">
      <c r="C200"/>
      <c r="D200"/>
    </row>
    <row r="201" spans="3:4">
      <c r="C201"/>
      <c r="D201"/>
    </row>
    <row r="202" spans="3:4">
      <c r="C202"/>
      <c r="D202"/>
    </row>
    <row r="203" spans="3:4">
      <c r="C203"/>
      <c r="D203"/>
    </row>
    <row r="204" spans="3:4">
      <c r="C204"/>
      <c r="D204"/>
    </row>
    <row r="205" spans="3:4">
      <c r="C205"/>
      <c r="D205"/>
    </row>
    <row r="206" spans="3:4">
      <c r="C206"/>
      <c r="D206"/>
    </row>
    <row r="207" spans="3:4">
      <c r="C207"/>
      <c r="D207"/>
    </row>
    <row r="208" spans="3:4">
      <c r="C208"/>
      <c r="D208"/>
    </row>
    <row r="209" spans="3:4">
      <c r="C209"/>
      <c r="D209"/>
    </row>
    <row r="210" spans="3:4">
      <c r="C210"/>
      <c r="D210"/>
    </row>
    <row r="211" spans="3:4">
      <c r="C211"/>
      <c r="D211"/>
    </row>
    <row r="212" spans="3:4">
      <c r="C212"/>
      <c r="D212"/>
    </row>
    <row r="213" spans="3:4">
      <c r="C213"/>
      <c r="D213"/>
    </row>
    <row r="214" spans="3:4">
      <c r="C214"/>
      <c r="D214"/>
    </row>
    <row r="215" spans="3:4">
      <c r="C215"/>
      <c r="D215"/>
    </row>
    <row r="216" spans="3:4">
      <c r="C216"/>
      <c r="D216"/>
    </row>
    <row r="217" spans="3:4">
      <c r="C217"/>
      <c r="D217"/>
    </row>
    <row r="218" spans="3:4">
      <c r="C218"/>
      <c r="D218"/>
    </row>
    <row r="219" spans="3:4">
      <c r="C219"/>
      <c r="D219"/>
    </row>
    <row r="220" spans="3:4">
      <c r="C220"/>
      <c r="D220"/>
    </row>
    <row r="221" spans="3:4">
      <c r="C221"/>
      <c r="D221"/>
    </row>
    <row r="222" spans="3:4">
      <c r="C222"/>
      <c r="D222"/>
    </row>
    <row r="223" spans="3:4">
      <c r="C223"/>
      <c r="D223"/>
    </row>
    <row r="224" spans="3:4">
      <c r="C224"/>
      <c r="D224"/>
    </row>
    <row r="225" spans="3:4">
      <c r="C225"/>
      <c r="D225"/>
    </row>
    <row r="226" spans="3:4">
      <c r="C226"/>
      <c r="D226"/>
    </row>
    <row r="227" spans="3:4">
      <c r="C227"/>
      <c r="D227"/>
    </row>
    <row r="228" spans="3:4">
      <c r="C228"/>
      <c r="D228"/>
    </row>
    <row r="229" spans="3:4">
      <c r="C229"/>
      <c r="D229"/>
    </row>
    <row r="230" spans="3:4">
      <c r="C230"/>
      <c r="D230"/>
    </row>
    <row r="231" spans="3:4">
      <c r="D231"/>
    </row>
  </sheetData>
  <phoneticPr fontId="1"/>
  <pageMargins left="0.7" right="0.7" top="0.75" bottom="0.75" header="0.3" footer="0.3"/>
  <pageSetup paperSize="9" scale="71" orientation="landscape" horizontalDpi="4294967292" verticalDpi="429496729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1D964-9D25-4944-8DBB-12E93643D4AA}">
  <dimension ref="A1:AB30"/>
  <sheetViews>
    <sheetView showGridLines="0" topLeftCell="A13" zoomScaleNormal="100" workbookViewId="0">
      <selection activeCell="Z28" sqref="Z28"/>
    </sheetView>
  </sheetViews>
  <sheetFormatPr defaultRowHeight="13.5"/>
  <cols>
    <col min="1" max="1" width="10.25" customWidth="1"/>
    <col min="2" max="2" width="1.25" customWidth="1"/>
    <col min="3" max="3" width="5.75" customWidth="1"/>
    <col min="4" max="4" width="5" customWidth="1"/>
    <col min="5" max="5" width="3.375" customWidth="1"/>
    <col min="6" max="6" width="7.5" customWidth="1"/>
    <col min="7" max="7" width="8.875" customWidth="1"/>
    <col min="8" max="8" width="8.125" customWidth="1"/>
    <col min="9" max="9" width="5.375" customWidth="1"/>
    <col min="10" max="10" width="2.625" customWidth="1"/>
    <col min="11" max="11" width="7.75" customWidth="1"/>
    <col min="12" max="12" width="6.25" customWidth="1"/>
    <col min="13" max="13" width="6" customWidth="1"/>
    <col min="14" max="14" width="5.875" customWidth="1"/>
    <col min="15" max="16" width="3" customWidth="1"/>
    <col min="17" max="17" width="5.875" customWidth="1"/>
    <col min="18" max="18" width="2.875" customWidth="1"/>
    <col min="19" max="19" width="3.875" customWidth="1"/>
    <col min="20" max="20" width="4.75" customWidth="1"/>
    <col min="21" max="22" width="3.125" customWidth="1"/>
    <col min="23" max="23" width="5.25" customWidth="1"/>
    <col min="24" max="24" width="2.875" customWidth="1"/>
    <col min="25" max="25" width="8.75" customWidth="1"/>
  </cols>
  <sheetData>
    <row r="1" spans="1:28" s="18" customFormat="1" ht="22.5" customHeight="1" thickTop="1">
      <c r="A1" s="274" t="s">
        <v>58</v>
      </c>
      <c r="B1" s="275"/>
      <c r="C1" s="275"/>
      <c r="D1" s="275"/>
      <c r="E1" s="275"/>
      <c r="F1" s="276"/>
      <c r="G1" s="16" t="s">
        <v>59</v>
      </c>
      <c r="H1" s="287">
        <f>出品者名簿!C6</f>
        <v>555</v>
      </c>
      <c r="I1" s="288"/>
      <c r="J1" s="288"/>
      <c r="K1" s="289"/>
      <c r="L1" s="280" t="s">
        <v>60</v>
      </c>
      <c r="M1" s="281"/>
      <c r="N1" s="16"/>
      <c r="O1" s="17"/>
      <c r="P1" s="17"/>
      <c r="Q1" s="44"/>
      <c r="R1" s="282" t="s">
        <v>3</v>
      </c>
      <c r="S1" s="282"/>
      <c r="T1" s="282"/>
      <c r="U1" s="264" t="s">
        <v>4</v>
      </c>
      <c r="V1" s="264"/>
      <c r="W1" s="264"/>
      <c r="X1" s="264" t="s">
        <v>5</v>
      </c>
      <c r="Y1" s="265"/>
      <c r="AA1" s="52">
        <v>1</v>
      </c>
      <c r="AB1" s="58" t="s">
        <v>227</v>
      </c>
    </row>
    <row r="2" spans="1:28" s="18" customFormat="1" ht="22.5" customHeight="1">
      <c r="A2" s="277"/>
      <c r="B2" s="278"/>
      <c r="C2" s="278"/>
      <c r="D2" s="278"/>
      <c r="E2" s="278"/>
      <c r="F2" s="279"/>
      <c r="G2" s="66" t="s">
        <v>61</v>
      </c>
      <c r="H2" s="290"/>
      <c r="I2" s="291"/>
      <c r="J2" s="291"/>
      <c r="K2" s="292"/>
      <c r="L2" s="268"/>
      <c r="M2" s="269"/>
      <c r="N2" s="284" t="str">
        <f>VLOOKUP(AA1,出品者名簿!A:D,4,FALSE)</f>
        <v>001</v>
      </c>
      <c r="O2" s="285"/>
      <c r="P2" s="285"/>
      <c r="Q2" s="286"/>
      <c r="R2" s="283"/>
      <c r="S2" s="283"/>
      <c r="T2" s="283"/>
      <c r="U2" s="266"/>
      <c r="V2" s="266"/>
      <c r="W2" s="266"/>
      <c r="X2" s="266"/>
      <c r="Y2" s="267"/>
      <c r="AB2" s="58" t="s">
        <v>97</v>
      </c>
    </row>
    <row r="3" spans="1:28" s="18" customFormat="1" ht="18.75" customHeight="1">
      <c r="A3" s="243" t="s">
        <v>62</v>
      </c>
      <c r="B3" s="244"/>
      <c r="C3" s="19"/>
      <c r="D3" s="270" t="str">
        <f>VLOOKUP(AA1,出品者名簿!A:M,6,FALSE)</f>
        <v>イトウ　ジャクチュウ</v>
      </c>
      <c r="E3" s="270"/>
      <c r="F3" s="270"/>
      <c r="G3" s="270"/>
      <c r="H3" s="270"/>
      <c r="I3" s="270"/>
      <c r="J3" s="270"/>
      <c r="K3" s="246"/>
      <c r="L3" s="271" t="s">
        <v>63</v>
      </c>
      <c r="M3" s="246"/>
      <c r="N3" s="272" t="s">
        <v>64</v>
      </c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3"/>
    </row>
    <row r="4" spans="1:28" s="18" customFormat="1" ht="18.75" customHeight="1">
      <c r="A4" s="237" t="s">
        <v>65</v>
      </c>
      <c r="B4" s="238"/>
      <c r="C4" s="20"/>
      <c r="D4" s="239" t="str">
        <f>VLOOKUP(AA1,出品者名簿!A:N,5,FALSE)</f>
        <v>伊藤　若冲</v>
      </c>
      <c r="E4" s="239"/>
      <c r="F4" s="239"/>
      <c r="G4" s="239"/>
      <c r="H4" s="239"/>
      <c r="I4" s="239"/>
      <c r="J4" s="239"/>
      <c r="K4" s="240"/>
      <c r="L4" s="21">
        <f>VLOOKUP(AA1,出品者名簿!A:M,7,FALSE)</f>
        <v>20</v>
      </c>
      <c r="M4" s="22" t="s">
        <v>66</v>
      </c>
      <c r="N4" s="241" t="str">
        <f>VLOOKUP(AA1,出品者名簿!A:M,8,FALSE)</f>
        <v>男</v>
      </c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2"/>
    </row>
    <row r="5" spans="1:28" s="18" customFormat="1" ht="18.75" customHeight="1">
      <c r="A5" s="243" t="s">
        <v>67</v>
      </c>
      <c r="B5" s="244"/>
      <c r="C5" s="255" t="str">
        <f>VLOOKUP(AA1,出品者名簿!A:N,14,FALSE)</f>
        <v>ブルーテラス</v>
      </c>
      <c r="D5" s="256"/>
      <c r="E5" s="256"/>
      <c r="F5" s="256"/>
      <c r="G5" s="256"/>
      <c r="H5" s="256"/>
      <c r="I5" s="256"/>
      <c r="J5" s="256"/>
      <c r="K5" s="257"/>
      <c r="L5" s="89" t="s">
        <v>96</v>
      </c>
      <c r="M5" s="88"/>
      <c r="N5" s="251" t="str">
        <f>VLOOKUP(AA1,出品者名簿!A:N,9,FALSE)</f>
        <v>知的</v>
      </c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2"/>
      <c r="Z5" s="90"/>
    </row>
    <row r="6" spans="1:28" s="18" customFormat="1" ht="15.95" customHeight="1">
      <c r="A6" s="245"/>
      <c r="B6" s="246"/>
      <c r="C6" s="258"/>
      <c r="D6" s="259"/>
      <c r="E6" s="259"/>
      <c r="F6" s="259"/>
      <c r="G6" s="259"/>
      <c r="H6" s="259"/>
      <c r="I6" s="259"/>
      <c r="J6" s="259"/>
      <c r="K6" s="260"/>
      <c r="M6" s="87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4"/>
      <c r="Z6" s="90"/>
    </row>
    <row r="7" spans="1:28" s="18" customFormat="1" ht="15.95" customHeight="1">
      <c r="A7" s="237"/>
      <c r="B7" s="238"/>
      <c r="C7" s="261"/>
      <c r="D7" s="262"/>
      <c r="E7" s="262"/>
      <c r="F7" s="262"/>
      <c r="G7" s="262"/>
      <c r="H7" s="262"/>
      <c r="I7" s="262"/>
      <c r="J7" s="262"/>
      <c r="K7" s="263"/>
      <c r="L7" s="247" t="s">
        <v>68</v>
      </c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8"/>
      <c r="Z7" s="90"/>
    </row>
    <row r="8" spans="1:28" s="18" customFormat="1" ht="18.75" customHeight="1">
      <c r="A8" s="24" t="s">
        <v>69</v>
      </c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50"/>
      <c r="Z8" s="86"/>
      <c r="AA8" s="18" t="s">
        <v>233</v>
      </c>
    </row>
    <row r="9" spans="1:28" s="18" customFormat="1" ht="18.75" customHeight="1">
      <c r="A9" s="25" t="s">
        <v>70</v>
      </c>
      <c r="C9" s="194"/>
      <c r="D9" s="194"/>
      <c r="E9" s="194"/>
      <c r="F9" s="194"/>
      <c r="G9" s="194"/>
      <c r="H9" s="26" t="s">
        <v>71</v>
      </c>
      <c r="I9" s="194"/>
      <c r="J9" s="194"/>
      <c r="K9" s="194"/>
      <c r="L9" s="194"/>
      <c r="M9" s="194"/>
      <c r="N9" s="194"/>
      <c r="O9" s="27" t="s">
        <v>72</v>
      </c>
      <c r="P9" s="28"/>
      <c r="S9" s="226"/>
      <c r="T9" s="226"/>
      <c r="U9" s="226"/>
      <c r="V9" s="226"/>
      <c r="W9" s="226"/>
      <c r="X9" s="226"/>
      <c r="Y9" s="227"/>
      <c r="Z9" s="86"/>
      <c r="AA9" s="76" t="s">
        <v>231</v>
      </c>
    </row>
    <row r="10" spans="1:28" s="18" customFormat="1" ht="20.25" customHeight="1">
      <c r="A10" s="234" t="s">
        <v>73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6"/>
      <c r="Z10" s="86"/>
      <c r="AA10" s="18" t="s">
        <v>232</v>
      </c>
    </row>
    <row r="11" spans="1:28" s="18" customFormat="1" ht="18.75" customHeight="1">
      <c r="A11" s="25" t="s">
        <v>74</v>
      </c>
      <c r="B11" s="26"/>
      <c r="C11" s="26" t="s">
        <v>242</v>
      </c>
      <c r="D11" s="28"/>
      <c r="E11" s="28"/>
      <c r="F11" s="28"/>
      <c r="G11" s="28"/>
      <c r="H11" s="28"/>
      <c r="I11" s="28" t="s">
        <v>75</v>
      </c>
      <c r="J11" s="28"/>
      <c r="L11" s="28"/>
      <c r="M11" s="28"/>
      <c r="N11" s="28"/>
      <c r="O11" s="28"/>
      <c r="P11" s="28"/>
      <c r="Q11" s="28"/>
      <c r="R11" s="26" t="s">
        <v>76</v>
      </c>
      <c r="S11" s="28"/>
      <c r="T11" s="28"/>
      <c r="U11" s="28"/>
      <c r="V11" s="28"/>
      <c r="W11" s="28"/>
      <c r="X11" s="28"/>
      <c r="Y11" s="29"/>
      <c r="Z11" s="86"/>
    </row>
    <row r="12" spans="1:28" s="18" customFormat="1" ht="18.75" customHeight="1">
      <c r="A12" s="30" t="s">
        <v>77</v>
      </c>
      <c r="B12" s="175" t="s">
        <v>241</v>
      </c>
      <c r="C12" s="175"/>
      <c r="D12" s="175"/>
      <c r="E12" s="26"/>
      <c r="F12" s="26"/>
      <c r="G12" s="26"/>
      <c r="H12" s="26"/>
      <c r="I12" s="26"/>
      <c r="J12" s="26"/>
      <c r="K12" s="18" t="str">
        <f>C5</f>
        <v>ブルーテラス</v>
      </c>
      <c r="L12" s="26"/>
      <c r="M12" s="26"/>
      <c r="N12" s="26"/>
      <c r="O12" s="26"/>
      <c r="P12" s="26"/>
      <c r="Q12" s="26"/>
      <c r="R12" s="26"/>
      <c r="S12" s="26" t="s">
        <v>243</v>
      </c>
      <c r="T12" s="26"/>
      <c r="U12" s="26"/>
      <c r="V12" s="26"/>
      <c r="W12" s="26"/>
      <c r="X12" s="26"/>
      <c r="Y12" s="31"/>
      <c r="Z12" s="86"/>
    </row>
    <row r="13" spans="1:28" s="18" customFormat="1" ht="18.75" customHeight="1">
      <c r="A13" s="24" t="s">
        <v>69</v>
      </c>
      <c r="B13" s="32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5"/>
      <c r="Z13" s="86"/>
    </row>
    <row r="14" spans="1:28" s="18" customFormat="1" ht="18.75" customHeight="1">
      <c r="A14" s="25" t="s">
        <v>70</v>
      </c>
      <c r="C14" s="194"/>
      <c r="D14" s="194"/>
      <c r="E14" s="194"/>
      <c r="F14" s="194"/>
      <c r="G14" s="194"/>
      <c r="H14" s="26" t="s">
        <v>71</v>
      </c>
      <c r="I14" s="194"/>
      <c r="J14" s="194"/>
      <c r="K14" s="194"/>
      <c r="L14" s="194"/>
      <c r="M14" s="194"/>
      <c r="N14" s="194"/>
      <c r="O14" s="27" t="s">
        <v>72</v>
      </c>
      <c r="P14" s="28"/>
      <c r="S14" s="226"/>
      <c r="T14" s="226"/>
      <c r="U14" s="226"/>
      <c r="V14" s="226"/>
      <c r="W14" s="226"/>
      <c r="X14" s="226"/>
      <c r="Y14" s="227"/>
      <c r="Z14" s="86"/>
    </row>
    <row r="15" spans="1:28" s="18" customFormat="1" ht="20.25" customHeight="1">
      <c r="A15" s="228" t="s">
        <v>78</v>
      </c>
      <c r="B15" s="229"/>
      <c r="C15" s="33"/>
      <c r="D15" s="34" t="s">
        <v>79</v>
      </c>
      <c r="E15" s="35"/>
      <c r="F15" s="35"/>
      <c r="G15" s="35"/>
      <c r="H15" s="36"/>
      <c r="I15" s="230" t="s">
        <v>95</v>
      </c>
      <c r="J15" s="231"/>
      <c r="K15" s="231"/>
      <c r="L15" s="232"/>
      <c r="M15" s="231" t="s">
        <v>80</v>
      </c>
      <c r="N15" s="231"/>
      <c r="O15" s="231"/>
      <c r="P15" s="231"/>
      <c r="Q15" s="231"/>
      <c r="R15" s="230" t="s">
        <v>81</v>
      </c>
      <c r="S15" s="231"/>
      <c r="T15" s="231"/>
      <c r="U15" s="231"/>
      <c r="V15" s="232"/>
      <c r="W15" s="231" t="s">
        <v>82</v>
      </c>
      <c r="X15" s="231"/>
      <c r="Y15" s="233"/>
    </row>
    <row r="16" spans="1:28" s="18" customFormat="1" ht="20.25" customHeight="1">
      <c r="A16" s="37" t="s">
        <v>3</v>
      </c>
      <c r="B16" s="38"/>
      <c r="C16" s="216" t="str">
        <f>IFERROR(VLOOKUP(N2&amp;A16,出品者名簿!B:K,10,FALSE),"")</f>
        <v>いいね1</v>
      </c>
      <c r="D16" s="216"/>
      <c r="E16" s="216"/>
      <c r="F16" s="216"/>
      <c r="G16" s="216"/>
      <c r="H16" s="217"/>
      <c r="I16" s="218" t="str">
        <f>IFERROR(VLOOKUP($N$2&amp;A16,出品者名簿!B:L,11,FALSE),"")</f>
        <v>平</v>
      </c>
      <c r="J16" s="219"/>
      <c r="K16" s="219"/>
      <c r="L16" s="220"/>
      <c r="M16" s="182" t="str">
        <f>IFERROR(VLOOKUP($N$2&amp;A16,出品者名簿!B:M,12,FALSE),"")</f>
        <v>40×50</v>
      </c>
      <c r="N16" s="182"/>
      <c r="O16" s="182"/>
      <c r="P16" s="182"/>
      <c r="Q16" s="182"/>
      <c r="R16" s="221"/>
      <c r="S16" s="222"/>
      <c r="T16" s="222"/>
      <c r="U16" s="222"/>
      <c r="V16" s="223"/>
      <c r="W16" s="39"/>
      <c r="X16" s="39"/>
      <c r="Y16" s="40"/>
      <c r="AA16" s="18" t="s">
        <v>234</v>
      </c>
    </row>
    <row r="17" spans="1:27" s="18" customFormat="1" ht="20.25" customHeight="1">
      <c r="A17" s="37" t="s">
        <v>4</v>
      </c>
      <c r="B17" s="38"/>
      <c r="C17" s="222" t="str">
        <f>IFERROR(VLOOKUP(N2&amp;A17,出品者名簿!B:K,10,FALSE),"")</f>
        <v>いいね2</v>
      </c>
      <c r="D17" s="222"/>
      <c r="E17" s="222"/>
      <c r="F17" s="222"/>
      <c r="G17" s="222"/>
      <c r="H17" s="223"/>
      <c r="I17" s="218" t="str">
        <f>IFERROR(VLOOKUP($N$2&amp;A17,出品者名簿!B:L,11,FALSE),"")</f>
        <v>平</v>
      </c>
      <c r="J17" s="219"/>
      <c r="K17" s="219"/>
      <c r="L17" s="220"/>
      <c r="M17" s="182" t="str">
        <f>IFERROR(VLOOKUP($N$2&amp;A17,出品者名簿!B:M,12,FALSE),"")</f>
        <v>40×50</v>
      </c>
      <c r="N17" s="182"/>
      <c r="O17" s="182"/>
      <c r="P17" s="182"/>
      <c r="Q17" s="182"/>
      <c r="R17" s="221"/>
      <c r="S17" s="222"/>
      <c r="T17" s="222"/>
      <c r="U17" s="222"/>
      <c r="V17" s="223"/>
      <c r="W17" s="39"/>
      <c r="X17" s="39"/>
      <c r="Y17" s="40"/>
      <c r="AA17" s="18" t="s">
        <v>219</v>
      </c>
    </row>
    <row r="18" spans="1:27" s="18" customFormat="1" ht="20.25" customHeight="1">
      <c r="A18" s="37" t="s">
        <v>5</v>
      </c>
      <c r="B18" s="38"/>
      <c r="C18" s="222" t="str">
        <f>IFERROR(VLOOKUP(N2&amp;A18,出品者名簿!B:K,10,FALSE),"")</f>
        <v>いいね3</v>
      </c>
      <c r="D18" s="222"/>
      <c r="E18" s="222"/>
      <c r="F18" s="222"/>
      <c r="G18" s="222"/>
      <c r="H18" s="223"/>
      <c r="I18" s="218" t="str">
        <f>IFERROR(VLOOKUP($N$2&amp;A18,出品者名簿!B:L,11,FALSE),"")</f>
        <v>平</v>
      </c>
      <c r="J18" s="219"/>
      <c r="K18" s="219"/>
      <c r="L18" s="220"/>
      <c r="M18" s="182" t="str">
        <f>IFERROR(VLOOKUP($N$2&amp;A18,出品者名簿!B:M,12,FALSE),"")</f>
        <v>40×50</v>
      </c>
      <c r="N18" s="182"/>
      <c r="O18" s="182"/>
      <c r="P18" s="182"/>
      <c r="Q18" s="182"/>
      <c r="R18" s="221"/>
      <c r="S18" s="222"/>
      <c r="T18" s="222"/>
      <c r="U18" s="222"/>
      <c r="V18" s="223"/>
      <c r="W18" s="39"/>
      <c r="X18" s="39"/>
      <c r="Y18" s="40"/>
      <c r="AA18" s="76" t="s">
        <v>220</v>
      </c>
    </row>
    <row r="19" spans="1:27" s="18" customFormat="1" ht="29.45" customHeight="1" thickBot="1">
      <c r="A19" s="189" t="s">
        <v>83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1"/>
      <c r="AA19" s="76" t="s">
        <v>230</v>
      </c>
    </row>
    <row r="20" spans="1:27" s="18" customFormat="1" ht="22.5" customHeight="1" thickTop="1" thickBot="1">
      <c r="A20" s="213" t="s">
        <v>84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5"/>
      <c r="AA20" s="76" t="s">
        <v>229</v>
      </c>
    </row>
    <row r="21" spans="1:27" s="18" customFormat="1" ht="15.95" customHeight="1" thickTop="1">
      <c r="A21" s="41" t="s">
        <v>85</v>
      </c>
      <c r="B21" s="42"/>
      <c r="C21" s="208" t="s">
        <v>57</v>
      </c>
      <c r="D21" s="208"/>
      <c r="E21" s="17"/>
      <c r="F21" s="43" t="s">
        <v>86</v>
      </c>
      <c r="G21" s="44"/>
      <c r="H21" s="208" t="s">
        <v>87</v>
      </c>
      <c r="I21" s="208"/>
      <c r="J21" s="208" t="s">
        <v>57</v>
      </c>
      <c r="K21" s="208"/>
      <c r="L21" s="42"/>
      <c r="M21" s="43" t="s">
        <v>86</v>
      </c>
      <c r="N21" s="42"/>
      <c r="O21" s="45"/>
      <c r="P21" s="209" t="s">
        <v>88</v>
      </c>
      <c r="Q21" s="209"/>
      <c r="R21" s="17"/>
      <c r="S21" s="209" t="s">
        <v>57</v>
      </c>
      <c r="T21" s="209"/>
      <c r="U21" s="209"/>
      <c r="V21" s="17"/>
      <c r="W21" s="42" t="s">
        <v>89</v>
      </c>
      <c r="X21" s="42"/>
      <c r="Y21" s="46"/>
    </row>
    <row r="22" spans="1:27" s="18" customFormat="1" ht="15.95" customHeight="1">
      <c r="A22" s="25"/>
      <c r="B22" s="28"/>
      <c r="C22" s="210">
        <f>H1</f>
        <v>555</v>
      </c>
      <c r="D22" s="210"/>
      <c r="E22" s="28"/>
      <c r="F22" s="28" t="str">
        <f>N2</f>
        <v>001</v>
      </c>
      <c r="G22" s="47"/>
      <c r="H22" s="211"/>
      <c r="I22" s="211"/>
      <c r="J22" s="210">
        <f>C22</f>
        <v>555</v>
      </c>
      <c r="K22" s="210"/>
      <c r="L22" s="26"/>
      <c r="M22" s="48" t="str">
        <f>N2</f>
        <v>001</v>
      </c>
      <c r="N22" s="26"/>
      <c r="O22" s="49"/>
      <c r="P22" s="28"/>
      <c r="Q22" s="28"/>
      <c r="R22" s="50"/>
      <c r="S22" s="212">
        <f>C22</f>
        <v>555</v>
      </c>
      <c r="T22" s="212"/>
      <c r="U22" s="212"/>
      <c r="V22" s="28"/>
      <c r="W22" s="28" t="str">
        <f>N2</f>
        <v>001</v>
      </c>
      <c r="X22" s="28"/>
      <c r="Y22" s="29"/>
    </row>
    <row r="23" spans="1:27" s="18" customFormat="1" ht="18" customHeight="1">
      <c r="A23" s="178" t="s">
        <v>33</v>
      </c>
      <c r="B23" s="179"/>
      <c r="C23" s="206" t="str">
        <f>C16</f>
        <v>いいね1</v>
      </c>
      <c r="D23" s="207"/>
      <c r="E23" s="207"/>
      <c r="F23" s="207"/>
      <c r="G23" s="179"/>
      <c r="H23" s="180" t="s">
        <v>33</v>
      </c>
      <c r="I23" s="181"/>
      <c r="J23" s="182" t="str">
        <f>C17</f>
        <v>いいね2</v>
      </c>
      <c r="K23" s="182"/>
      <c r="L23" s="182"/>
      <c r="M23" s="182"/>
      <c r="N23" s="182"/>
      <c r="O23" s="181"/>
      <c r="P23" s="180" t="s">
        <v>33</v>
      </c>
      <c r="Q23" s="182"/>
      <c r="R23" s="181"/>
      <c r="S23" s="182" t="str">
        <f>C18</f>
        <v>いいね3</v>
      </c>
      <c r="T23" s="182"/>
      <c r="U23" s="182"/>
      <c r="V23" s="182"/>
      <c r="W23" s="182"/>
      <c r="X23" s="182"/>
      <c r="Y23" s="183"/>
      <c r="AA23" s="18" t="s">
        <v>235</v>
      </c>
    </row>
    <row r="24" spans="1:27" s="18" customFormat="1" ht="18" customHeight="1">
      <c r="A24" s="178" t="s">
        <v>65</v>
      </c>
      <c r="B24" s="179"/>
      <c r="C24" s="206" t="str">
        <f>D4</f>
        <v>伊藤　若冲</v>
      </c>
      <c r="D24" s="207"/>
      <c r="E24" s="207"/>
      <c r="F24" s="207"/>
      <c r="G24" s="179"/>
      <c r="H24" s="180" t="s">
        <v>65</v>
      </c>
      <c r="I24" s="181"/>
      <c r="J24" s="182" t="str">
        <f>C24</f>
        <v>伊藤　若冲</v>
      </c>
      <c r="K24" s="182"/>
      <c r="L24" s="182"/>
      <c r="M24" s="182"/>
      <c r="N24" s="182"/>
      <c r="O24" s="181"/>
      <c r="P24" s="180" t="s">
        <v>65</v>
      </c>
      <c r="Q24" s="182"/>
      <c r="R24" s="181"/>
      <c r="S24" s="182" t="str">
        <f>C24</f>
        <v>伊藤　若冲</v>
      </c>
      <c r="T24" s="182"/>
      <c r="U24" s="182"/>
      <c r="V24" s="182"/>
      <c r="W24" s="182"/>
      <c r="X24" s="182"/>
      <c r="Y24" s="183"/>
    </row>
    <row r="25" spans="1:27" s="18" customFormat="1" ht="18.75" customHeight="1">
      <c r="A25" s="184" t="s">
        <v>91</v>
      </c>
      <c r="B25" s="185"/>
      <c r="C25" s="202" t="str">
        <f>B12</f>
        <v>人　ねっ子</v>
      </c>
      <c r="D25" s="202"/>
      <c r="E25" s="202"/>
      <c r="F25" s="202"/>
      <c r="G25" s="203"/>
      <c r="H25" s="204" t="s">
        <v>91</v>
      </c>
      <c r="I25" s="205"/>
      <c r="J25" s="176" t="str">
        <f>C25</f>
        <v>人　ねっ子</v>
      </c>
      <c r="K25" s="176"/>
      <c r="L25" s="176"/>
      <c r="M25" s="176"/>
      <c r="N25" s="176"/>
      <c r="O25" s="205"/>
      <c r="P25" s="204" t="s">
        <v>91</v>
      </c>
      <c r="Q25" s="176"/>
      <c r="R25" s="205"/>
      <c r="S25" s="176" t="str">
        <f>C25</f>
        <v>人　ねっ子</v>
      </c>
      <c r="T25" s="176"/>
      <c r="U25" s="176"/>
      <c r="V25" s="176"/>
      <c r="W25" s="176"/>
      <c r="X25" s="176"/>
      <c r="Y25" s="177"/>
    </row>
    <row r="26" spans="1:27" s="18" customFormat="1" ht="18.75" customHeight="1">
      <c r="A26" s="192" t="s">
        <v>92</v>
      </c>
      <c r="B26" s="193"/>
      <c r="C26" s="194" t="str">
        <f>C5</f>
        <v>ブルーテラス</v>
      </c>
      <c r="D26" s="194"/>
      <c r="E26" s="194"/>
      <c r="F26" s="194"/>
      <c r="G26" s="195"/>
      <c r="H26" s="196" t="s">
        <v>92</v>
      </c>
      <c r="I26" s="197"/>
      <c r="J26" s="198" t="str">
        <f>C26</f>
        <v>ブルーテラス</v>
      </c>
      <c r="K26" s="198"/>
      <c r="L26" s="198"/>
      <c r="M26" s="198"/>
      <c r="N26" s="198"/>
      <c r="O26" s="199"/>
      <c r="P26" s="196" t="s">
        <v>92</v>
      </c>
      <c r="Q26" s="200"/>
      <c r="R26" s="197"/>
      <c r="S26" s="200" t="str">
        <f>C26</f>
        <v>ブルーテラス</v>
      </c>
      <c r="T26" s="200"/>
      <c r="U26" s="200"/>
      <c r="V26" s="200"/>
      <c r="W26" s="200"/>
      <c r="X26" s="200"/>
      <c r="Y26" s="201"/>
    </row>
    <row r="27" spans="1:27" s="18" customFormat="1" ht="15.95" customHeight="1">
      <c r="A27" s="186" t="s">
        <v>93</v>
      </c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8"/>
    </row>
    <row r="28" spans="1:27" s="18" customFormat="1" ht="15.95" customHeight="1" thickBot="1">
      <c r="A28" s="189" t="s">
        <v>94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1"/>
    </row>
    <row r="29" spans="1:27" s="18" customFormat="1" ht="18" hidden="1" thickTop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spans="1:27" ht="18" thickTop="1">
      <c r="A30" s="51"/>
      <c r="B30" s="51"/>
      <c r="C30" s="51"/>
    </row>
  </sheetData>
  <mergeCells count="85">
    <mergeCell ref="X1:Y2"/>
    <mergeCell ref="L2:M2"/>
    <mergeCell ref="A3:B3"/>
    <mergeCell ref="D3:K3"/>
    <mergeCell ref="L3:M3"/>
    <mergeCell ref="N3:Y3"/>
    <mergeCell ref="A1:F2"/>
    <mergeCell ref="L1:M1"/>
    <mergeCell ref="R1:T2"/>
    <mergeCell ref="U1:W2"/>
    <mergeCell ref="N2:Q2"/>
    <mergeCell ref="H1:K2"/>
    <mergeCell ref="A10:Y10"/>
    <mergeCell ref="A4:B4"/>
    <mergeCell ref="D4:K4"/>
    <mergeCell ref="N4:Y4"/>
    <mergeCell ref="A5:B7"/>
    <mergeCell ref="L7:Y7"/>
    <mergeCell ref="C8:E8"/>
    <mergeCell ref="F8:Y8"/>
    <mergeCell ref="C9:G9"/>
    <mergeCell ref="I9:N9"/>
    <mergeCell ref="S9:Y9"/>
    <mergeCell ref="N5:Y6"/>
    <mergeCell ref="C5:K7"/>
    <mergeCell ref="A15:B15"/>
    <mergeCell ref="I15:L15"/>
    <mergeCell ref="M15:Q15"/>
    <mergeCell ref="R15:V15"/>
    <mergeCell ref="W15:Y15"/>
    <mergeCell ref="C13:E13"/>
    <mergeCell ref="F13:Y13"/>
    <mergeCell ref="C14:G14"/>
    <mergeCell ref="I14:N14"/>
    <mergeCell ref="S14:Y14"/>
    <mergeCell ref="A20:Y20"/>
    <mergeCell ref="C16:H16"/>
    <mergeCell ref="I16:L16"/>
    <mergeCell ref="M16:Q16"/>
    <mergeCell ref="R16:V16"/>
    <mergeCell ref="C17:H17"/>
    <mergeCell ref="I17:L17"/>
    <mergeCell ref="M17:Q17"/>
    <mergeCell ref="R17:V17"/>
    <mergeCell ref="C18:H18"/>
    <mergeCell ref="I18:L18"/>
    <mergeCell ref="M18:Q18"/>
    <mergeCell ref="R18:V18"/>
    <mergeCell ref="A19:Y19"/>
    <mergeCell ref="P23:R23"/>
    <mergeCell ref="C23:G23"/>
    <mergeCell ref="S23:Y23"/>
    <mergeCell ref="C21:D21"/>
    <mergeCell ref="H21:I21"/>
    <mergeCell ref="J21:K21"/>
    <mergeCell ref="P21:Q21"/>
    <mergeCell ref="S21:U21"/>
    <mergeCell ref="C22:D22"/>
    <mergeCell ref="H22:I22"/>
    <mergeCell ref="J22:K22"/>
    <mergeCell ref="S22:U22"/>
    <mergeCell ref="A27:Y27"/>
    <mergeCell ref="A28:Y28"/>
    <mergeCell ref="A26:B26"/>
    <mergeCell ref="C26:G26"/>
    <mergeCell ref="H26:I26"/>
    <mergeCell ref="J26:O26"/>
    <mergeCell ref="P26:R26"/>
    <mergeCell ref="S26:Y26"/>
    <mergeCell ref="B12:D12"/>
    <mergeCell ref="S25:Y25"/>
    <mergeCell ref="A24:B24"/>
    <mergeCell ref="H24:I24"/>
    <mergeCell ref="J24:O24"/>
    <mergeCell ref="P24:R24"/>
    <mergeCell ref="S24:Y24"/>
    <mergeCell ref="A25:B25"/>
    <mergeCell ref="C25:G25"/>
    <mergeCell ref="H25:I25"/>
    <mergeCell ref="J25:O25"/>
    <mergeCell ref="P25:R25"/>
    <mergeCell ref="C24:G24"/>
    <mergeCell ref="A23:B23"/>
    <mergeCell ref="H23:I23"/>
    <mergeCell ref="J23:O23"/>
  </mergeCells>
  <phoneticPr fontId="1"/>
  <printOptions horizontalCentered="1" verticalCentered="1"/>
  <pageMargins left="0.35433070866141736" right="0.35433070866141736" top="0.39370078740157483" bottom="0.39370078740157483" header="0.51181102362204722" footer="0.51181102362204722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BC8AE-5FF1-4EB5-86B1-FF186319725C}">
  <dimension ref="A1:AB30"/>
  <sheetViews>
    <sheetView showGridLines="0" zoomScaleNormal="100" workbookViewId="0">
      <selection activeCell="AA2" sqref="AA2"/>
    </sheetView>
  </sheetViews>
  <sheetFormatPr defaultRowHeight="13.5"/>
  <cols>
    <col min="1" max="1" width="10.25" customWidth="1"/>
    <col min="2" max="2" width="1.25" customWidth="1"/>
    <col min="3" max="3" width="5.75" customWidth="1"/>
    <col min="4" max="4" width="5" customWidth="1"/>
    <col min="5" max="5" width="3.375" customWidth="1"/>
    <col min="6" max="6" width="7.5" customWidth="1"/>
    <col min="7" max="7" width="8.875" customWidth="1"/>
    <col min="8" max="8" width="8.125" customWidth="1"/>
    <col min="9" max="9" width="5.375" customWidth="1"/>
    <col min="10" max="10" width="2.625" customWidth="1"/>
    <col min="11" max="11" width="7.75" customWidth="1"/>
    <col min="12" max="12" width="6.25" customWidth="1"/>
    <col min="13" max="13" width="6" customWidth="1"/>
    <col min="14" max="14" width="5.875" customWidth="1"/>
    <col min="15" max="16" width="3" customWidth="1"/>
    <col min="17" max="17" width="5.875" customWidth="1"/>
    <col min="18" max="18" width="2.875" customWidth="1"/>
    <col min="19" max="19" width="3.875" customWidth="1"/>
    <col min="20" max="20" width="4.75" customWidth="1"/>
    <col min="21" max="22" width="3.125" customWidth="1"/>
    <col min="23" max="23" width="5.25" customWidth="1"/>
    <col min="24" max="24" width="2.875" customWidth="1"/>
    <col min="25" max="25" width="8.75" customWidth="1"/>
  </cols>
  <sheetData>
    <row r="1" spans="1:28" s="18" customFormat="1" ht="22.5" customHeight="1" thickTop="1">
      <c r="A1" s="274" t="s">
        <v>58</v>
      </c>
      <c r="B1" s="275"/>
      <c r="C1" s="275"/>
      <c r="D1" s="275"/>
      <c r="E1" s="275"/>
      <c r="F1" s="276"/>
      <c r="G1" s="16" t="s">
        <v>59</v>
      </c>
      <c r="H1" s="287">
        <f>出品者名簿!C6</f>
        <v>555</v>
      </c>
      <c r="I1" s="288"/>
      <c r="J1" s="288"/>
      <c r="K1" s="289"/>
      <c r="L1" s="280" t="s">
        <v>60</v>
      </c>
      <c r="M1" s="281"/>
      <c r="N1" s="16"/>
      <c r="O1" s="17"/>
      <c r="P1" s="17"/>
      <c r="Q1" s="44"/>
      <c r="R1" s="282" t="s">
        <v>3</v>
      </c>
      <c r="S1" s="282"/>
      <c r="T1" s="282"/>
      <c r="U1" s="264" t="s">
        <v>4</v>
      </c>
      <c r="V1" s="264"/>
      <c r="W1" s="264"/>
      <c r="X1" s="264" t="s">
        <v>5</v>
      </c>
      <c r="Y1" s="265"/>
      <c r="AA1" s="52">
        <v>4</v>
      </c>
      <c r="AB1" s="58" t="s">
        <v>227</v>
      </c>
    </row>
    <row r="2" spans="1:28" s="18" customFormat="1" ht="22.5" customHeight="1">
      <c r="A2" s="277"/>
      <c r="B2" s="278"/>
      <c r="C2" s="278"/>
      <c r="D2" s="278"/>
      <c r="E2" s="278"/>
      <c r="F2" s="279"/>
      <c r="G2" s="66" t="s">
        <v>61</v>
      </c>
      <c r="H2" s="290"/>
      <c r="I2" s="291"/>
      <c r="J2" s="291"/>
      <c r="K2" s="292"/>
      <c r="L2" s="268"/>
      <c r="M2" s="269"/>
      <c r="N2" s="284" t="str">
        <f>VLOOKUP(AA1,出品者名簿!A:D,4,FALSE)</f>
        <v>002</v>
      </c>
      <c r="O2" s="285"/>
      <c r="P2" s="285"/>
      <c r="Q2" s="286"/>
      <c r="R2" s="283"/>
      <c r="S2" s="283"/>
      <c r="T2" s="283"/>
      <c r="U2" s="266"/>
      <c r="V2" s="266"/>
      <c r="W2" s="266"/>
      <c r="X2" s="266"/>
      <c r="Y2" s="267"/>
      <c r="AB2" s="58" t="s">
        <v>97</v>
      </c>
    </row>
    <row r="3" spans="1:28" s="18" customFormat="1" ht="18.75" customHeight="1">
      <c r="A3" s="243" t="s">
        <v>62</v>
      </c>
      <c r="B3" s="244"/>
      <c r="C3" s="19"/>
      <c r="D3" s="270" t="str">
        <f>VLOOKUP(AA1,出品者名簿!A:M,6,FALSE)</f>
        <v>コンドウ　マサオミ</v>
      </c>
      <c r="E3" s="270"/>
      <c r="F3" s="270"/>
      <c r="G3" s="270"/>
      <c r="H3" s="270"/>
      <c r="I3" s="270"/>
      <c r="J3" s="270"/>
      <c r="K3" s="246"/>
      <c r="L3" s="271" t="s">
        <v>63</v>
      </c>
      <c r="M3" s="246"/>
      <c r="N3" s="272" t="s">
        <v>64</v>
      </c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3"/>
    </row>
    <row r="4" spans="1:28" s="18" customFormat="1" ht="18.75" customHeight="1">
      <c r="A4" s="237" t="s">
        <v>65</v>
      </c>
      <c r="B4" s="238"/>
      <c r="C4" s="20"/>
      <c r="D4" s="239" t="str">
        <f>VLOOKUP(AA1,出品者名簿!A:N,5,FALSE)</f>
        <v>近藤　雅臣</v>
      </c>
      <c r="E4" s="239"/>
      <c r="F4" s="239"/>
      <c r="G4" s="239"/>
      <c r="H4" s="239"/>
      <c r="I4" s="239"/>
      <c r="J4" s="239"/>
      <c r="K4" s="240"/>
      <c r="L4" s="21">
        <f>VLOOKUP(AA1,出品者名簿!A:M,7,FALSE)</f>
        <v>60</v>
      </c>
      <c r="M4" s="22" t="s">
        <v>66</v>
      </c>
      <c r="N4" s="241" t="str">
        <f>VLOOKUP(AA1,出品者名簿!A:M,8,FALSE)</f>
        <v>男</v>
      </c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2"/>
    </row>
    <row r="5" spans="1:28" s="18" customFormat="1" ht="18.75" customHeight="1">
      <c r="A5" s="243" t="s">
        <v>67</v>
      </c>
      <c r="B5" s="244"/>
      <c r="C5" s="255" t="str">
        <f>VLOOKUP(AA1,出品者名簿!A:N,14,FALSE)</f>
        <v>ブルーテラス</v>
      </c>
      <c r="D5" s="256"/>
      <c r="E5" s="256"/>
      <c r="F5" s="256"/>
      <c r="G5" s="256"/>
      <c r="H5" s="256"/>
      <c r="I5" s="256"/>
      <c r="J5" s="256"/>
      <c r="K5" s="257"/>
      <c r="L5" s="89" t="s">
        <v>96</v>
      </c>
      <c r="M5" s="88"/>
      <c r="N5" s="251" t="str">
        <f>VLOOKUP(AA1,出品者名簿!A:N,9,FALSE)</f>
        <v>身体</v>
      </c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2"/>
      <c r="Z5" s="90"/>
    </row>
    <row r="6" spans="1:28" s="18" customFormat="1" ht="15.95" customHeight="1">
      <c r="A6" s="245"/>
      <c r="B6" s="246"/>
      <c r="C6" s="258"/>
      <c r="D6" s="259"/>
      <c r="E6" s="259"/>
      <c r="F6" s="259"/>
      <c r="G6" s="259"/>
      <c r="H6" s="259"/>
      <c r="I6" s="259"/>
      <c r="J6" s="259"/>
      <c r="K6" s="260"/>
      <c r="M6" s="87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4"/>
      <c r="Z6" s="90"/>
    </row>
    <row r="7" spans="1:28" s="18" customFormat="1" ht="15.95" customHeight="1">
      <c r="A7" s="237"/>
      <c r="B7" s="238"/>
      <c r="C7" s="261"/>
      <c r="D7" s="262"/>
      <c r="E7" s="262"/>
      <c r="F7" s="262"/>
      <c r="G7" s="262"/>
      <c r="H7" s="262"/>
      <c r="I7" s="262"/>
      <c r="J7" s="262"/>
      <c r="K7" s="263"/>
      <c r="L7" s="247" t="s">
        <v>68</v>
      </c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8"/>
      <c r="Z7" s="90"/>
    </row>
    <row r="8" spans="1:28" s="18" customFormat="1" ht="18.75" customHeight="1">
      <c r="A8" s="24" t="s">
        <v>69</v>
      </c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50"/>
      <c r="Z8" s="86"/>
      <c r="AA8" s="18" t="s">
        <v>233</v>
      </c>
    </row>
    <row r="9" spans="1:28" s="18" customFormat="1" ht="18.75" customHeight="1">
      <c r="A9" s="25" t="s">
        <v>70</v>
      </c>
      <c r="C9" s="194"/>
      <c r="D9" s="194"/>
      <c r="E9" s="194"/>
      <c r="F9" s="194"/>
      <c r="G9" s="194"/>
      <c r="H9" s="26" t="s">
        <v>71</v>
      </c>
      <c r="I9" s="194"/>
      <c r="J9" s="194"/>
      <c r="K9" s="194"/>
      <c r="L9" s="194"/>
      <c r="M9" s="194"/>
      <c r="N9" s="194"/>
      <c r="O9" s="27" t="s">
        <v>72</v>
      </c>
      <c r="P9" s="28"/>
      <c r="S9" s="226"/>
      <c r="T9" s="226"/>
      <c r="U9" s="226"/>
      <c r="V9" s="226"/>
      <c r="W9" s="226"/>
      <c r="X9" s="226"/>
      <c r="Y9" s="227"/>
      <c r="Z9" s="86"/>
      <c r="AA9" s="76" t="s">
        <v>231</v>
      </c>
    </row>
    <row r="10" spans="1:28" s="18" customFormat="1" ht="20.25" customHeight="1">
      <c r="A10" s="234" t="s">
        <v>73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6"/>
      <c r="Z10" s="86"/>
      <c r="AA10" s="18" t="s">
        <v>232</v>
      </c>
    </row>
    <row r="11" spans="1:28" s="18" customFormat="1" ht="18.75" customHeight="1">
      <c r="A11" s="25" t="s">
        <v>74</v>
      </c>
      <c r="B11" s="26"/>
      <c r="C11" s="26" t="s">
        <v>242</v>
      </c>
      <c r="D11" s="28"/>
      <c r="E11" s="28"/>
      <c r="F11" s="28"/>
      <c r="G11" s="28"/>
      <c r="H11" s="28"/>
      <c r="I11" s="28" t="s">
        <v>75</v>
      </c>
      <c r="J11" s="28"/>
      <c r="L11" s="28"/>
      <c r="M11" s="28"/>
      <c r="N11" s="28"/>
      <c r="O11" s="28"/>
      <c r="P11" s="28"/>
      <c r="Q11" s="28"/>
      <c r="R11" s="26" t="s">
        <v>76</v>
      </c>
      <c r="S11" s="28"/>
      <c r="T11" s="28"/>
      <c r="U11" s="28"/>
      <c r="V11" s="28"/>
      <c r="W11" s="28"/>
      <c r="X11" s="28"/>
      <c r="Y11" s="29"/>
      <c r="Z11" s="86"/>
    </row>
    <row r="12" spans="1:28" s="18" customFormat="1" ht="18.75" customHeight="1">
      <c r="A12" s="30" t="s">
        <v>77</v>
      </c>
      <c r="B12" s="175" t="s">
        <v>241</v>
      </c>
      <c r="C12" s="175"/>
      <c r="D12" s="175"/>
      <c r="E12" s="26"/>
      <c r="F12" s="26"/>
      <c r="G12" s="26"/>
      <c r="H12" s="26"/>
      <c r="I12" s="26"/>
      <c r="J12" s="26"/>
      <c r="K12" s="18" t="str">
        <f>C5</f>
        <v>ブルーテラス</v>
      </c>
      <c r="L12" s="26"/>
      <c r="M12" s="26"/>
      <c r="N12" s="26"/>
      <c r="O12" s="26"/>
      <c r="P12" s="26"/>
      <c r="Q12" s="26"/>
      <c r="R12" s="26"/>
      <c r="S12" s="26" t="s">
        <v>243</v>
      </c>
      <c r="T12" s="26"/>
      <c r="U12" s="26"/>
      <c r="V12" s="26"/>
      <c r="W12" s="26"/>
      <c r="X12" s="26"/>
      <c r="Y12" s="31"/>
      <c r="Z12" s="86"/>
    </row>
    <row r="13" spans="1:28" s="18" customFormat="1" ht="18.75" customHeight="1">
      <c r="A13" s="24" t="s">
        <v>69</v>
      </c>
      <c r="B13" s="32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5"/>
      <c r="Z13" s="86"/>
    </row>
    <row r="14" spans="1:28" s="18" customFormat="1" ht="18.75" customHeight="1">
      <c r="A14" s="25" t="s">
        <v>70</v>
      </c>
      <c r="C14" s="194"/>
      <c r="D14" s="194"/>
      <c r="E14" s="194"/>
      <c r="F14" s="194"/>
      <c r="G14" s="194"/>
      <c r="H14" s="26" t="s">
        <v>71</v>
      </c>
      <c r="I14" s="194"/>
      <c r="J14" s="194"/>
      <c r="K14" s="194"/>
      <c r="L14" s="194"/>
      <c r="M14" s="194"/>
      <c r="N14" s="194"/>
      <c r="O14" s="27" t="s">
        <v>72</v>
      </c>
      <c r="P14" s="28"/>
      <c r="S14" s="226"/>
      <c r="T14" s="226"/>
      <c r="U14" s="226"/>
      <c r="V14" s="226"/>
      <c r="W14" s="226"/>
      <c r="X14" s="226"/>
      <c r="Y14" s="227"/>
      <c r="Z14" s="86"/>
    </row>
    <row r="15" spans="1:28" s="18" customFormat="1" ht="20.25" customHeight="1">
      <c r="A15" s="228" t="s">
        <v>78</v>
      </c>
      <c r="B15" s="229"/>
      <c r="C15" s="33"/>
      <c r="D15" s="34" t="s">
        <v>79</v>
      </c>
      <c r="E15" s="35"/>
      <c r="F15" s="35"/>
      <c r="G15" s="35"/>
      <c r="H15" s="36"/>
      <c r="I15" s="230" t="s">
        <v>95</v>
      </c>
      <c r="J15" s="231"/>
      <c r="K15" s="231"/>
      <c r="L15" s="232"/>
      <c r="M15" s="231" t="s">
        <v>80</v>
      </c>
      <c r="N15" s="231"/>
      <c r="O15" s="231"/>
      <c r="P15" s="231"/>
      <c r="Q15" s="231"/>
      <c r="R15" s="230" t="s">
        <v>81</v>
      </c>
      <c r="S15" s="231"/>
      <c r="T15" s="231"/>
      <c r="U15" s="231"/>
      <c r="V15" s="232"/>
      <c r="W15" s="231" t="s">
        <v>82</v>
      </c>
      <c r="X15" s="231"/>
      <c r="Y15" s="233"/>
    </row>
    <row r="16" spans="1:28" s="18" customFormat="1" ht="20.25" customHeight="1">
      <c r="A16" s="37" t="s">
        <v>3</v>
      </c>
      <c r="B16" s="38"/>
      <c r="C16" s="216" t="str">
        <f>IFERROR(VLOOKUP(N2&amp;A16,出品者名簿!B:K,10,FALSE),"")</f>
        <v>やっほー1</v>
      </c>
      <c r="D16" s="216"/>
      <c r="E16" s="216"/>
      <c r="F16" s="216"/>
      <c r="G16" s="216"/>
      <c r="H16" s="217"/>
      <c r="I16" s="218" t="str">
        <f>IFERROR(VLOOKUP($N$2&amp;A16,出品者名簿!B:L,11,FALSE),"")</f>
        <v>立</v>
      </c>
      <c r="J16" s="219"/>
      <c r="K16" s="219"/>
      <c r="L16" s="220"/>
      <c r="M16" s="182" t="str">
        <f>IFERROR(VLOOKUP($N$2&amp;A16,出品者名簿!B:M,12,FALSE),"")</f>
        <v>50×60×90</v>
      </c>
      <c r="N16" s="182"/>
      <c r="O16" s="182"/>
      <c r="P16" s="182"/>
      <c r="Q16" s="182"/>
      <c r="R16" s="221"/>
      <c r="S16" s="222"/>
      <c r="T16" s="222"/>
      <c r="U16" s="222"/>
      <c r="V16" s="223"/>
      <c r="W16" s="39"/>
      <c r="X16" s="39"/>
      <c r="Y16" s="40"/>
      <c r="AA16" s="18" t="s">
        <v>234</v>
      </c>
    </row>
    <row r="17" spans="1:27" s="18" customFormat="1" ht="20.25" customHeight="1">
      <c r="A17" s="37" t="s">
        <v>4</v>
      </c>
      <c r="B17" s="38"/>
      <c r="C17" s="222" t="str">
        <f>IFERROR(VLOOKUP(N2&amp;A17,出品者名簿!B:K,10,FALSE),"")</f>
        <v>やっほー2</v>
      </c>
      <c r="D17" s="222"/>
      <c r="E17" s="222"/>
      <c r="F17" s="222"/>
      <c r="G17" s="222"/>
      <c r="H17" s="223"/>
      <c r="I17" s="218" t="str">
        <f>IFERROR(VLOOKUP($N$2&amp;A17,出品者名簿!B:L,11,FALSE),"")</f>
        <v>立</v>
      </c>
      <c r="J17" s="219"/>
      <c r="K17" s="219"/>
      <c r="L17" s="220"/>
      <c r="M17" s="182" t="str">
        <f>IFERROR(VLOOKUP($N$2&amp;A17,出品者名簿!B:M,12,FALSE),"")</f>
        <v>50×60×90</v>
      </c>
      <c r="N17" s="182"/>
      <c r="O17" s="182"/>
      <c r="P17" s="182"/>
      <c r="Q17" s="182"/>
      <c r="R17" s="221"/>
      <c r="S17" s="222"/>
      <c r="T17" s="222"/>
      <c r="U17" s="222"/>
      <c r="V17" s="223"/>
      <c r="W17" s="39"/>
      <c r="X17" s="39"/>
      <c r="Y17" s="40"/>
      <c r="AA17" s="18" t="s">
        <v>219</v>
      </c>
    </row>
    <row r="18" spans="1:27" s="18" customFormat="1" ht="20.25" customHeight="1">
      <c r="A18" s="37" t="s">
        <v>5</v>
      </c>
      <c r="B18" s="38"/>
      <c r="C18" s="222" t="str">
        <f>IFERROR(VLOOKUP(N2&amp;A18,出品者名簿!B:K,10,FALSE),"")</f>
        <v>やっほー3</v>
      </c>
      <c r="D18" s="222"/>
      <c r="E18" s="222"/>
      <c r="F18" s="222"/>
      <c r="G18" s="222"/>
      <c r="H18" s="223"/>
      <c r="I18" s="218" t="str">
        <f>IFERROR(VLOOKUP($N$2&amp;A18,出品者名簿!B:L,11,FALSE),"")</f>
        <v>立</v>
      </c>
      <c r="J18" s="219"/>
      <c r="K18" s="219"/>
      <c r="L18" s="220"/>
      <c r="M18" s="182" t="str">
        <f>IFERROR(VLOOKUP($N$2&amp;A18,出品者名簿!B:M,12,FALSE),"")</f>
        <v>50×60×90</v>
      </c>
      <c r="N18" s="182"/>
      <c r="O18" s="182"/>
      <c r="P18" s="182"/>
      <c r="Q18" s="182"/>
      <c r="R18" s="221"/>
      <c r="S18" s="222"/>
      <c r="T18" s="222"/>
      <c r="U18" s="222"/>
      <c r="V18" s="223"/>
      <c r="W18" s="39"/>
      <c r="X18" s="39"/>
      <c r="Y18" s="40"/>
      <c r="AA18" s="76" t="s">
        <v>220</v>
      </c>
    </row>
    <row r="19" spans="1:27" s="18" customFormat="1" ht="29.45" customHeight="1" thickBot="1">
      <c r="A19" s="189" t="s">
        <v>83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1"/>
      <c r="AA19" s="76" t="s">
        <v>230</v>
      </c>
    </row>
    <row r="20" spans="1:27" s="18" customFormat="1" ht="22.5" customHeight="1" thickTop="1" thickBot="1">
      <c r="A20" s="213" t="s">
        <v>84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5"/>
      <c r="AA20" s="76" t="s">
        <v>229</v>
      </c>
    </row>
    <row r="21" spans="1:27" s="18" customFormat="1" ht="15.95" customHeight="1" thickTop="1">
      <c r="A21" s="41" t="s">
        <v>85</v>
      </c>
      <c r="B21" s="42"/>
      <c r="C21" s="208" t="s">
        <v>57</v>
      </c>
      <c r="D21" s="208"/>
      <c r="E21" s="17"/>
      <c r="F21" s="43" t="s">
        <v>86</v>
      </c>
      <c r="G21" s="44"/>
      <c r="H21" s="208" t="s">
        <v>87</v>
      </c>
      <c r="I21" s="208"/>
      <c r="J21" s="208" t="s">
        <v>57</v>
      </c>
      <c r="K21" s="208"/>
      <c r="L21" s="42"/>
      <c r="M21" s="43" t="s">
        <v>86</v>
      </c>
      <c r="N21" s="42"/>
      <c r="O21" s="45"/>
      <c r="P21" s="209" t="s">
        <v>88</v>
      </c>
      <c r="Q21" s="209"/>
      <c r="R21" s="17"/>
      <c r="S21" s="209" t="s">
        <v>57</v>
      </c>
      <c r="T21" s="209"/>
      <c r="U21" s="209"/>
      <c r="V21" s="17"/>
      <c r="W21" s="42" t="s">
        <v>89</v>
      </c>
      <c r="X21" s="42"/>
      <c r="Y21" s="46"/>
    </row>
    <row r="22" spans="1:27" s="18" customFormat="1" ht="15.95" customHeight="1">
      <c r="A22" s="25"/>
      <c r="B22" s="28"/>
      <c r="C22" s="210">
        <f>H1</f>
        <v>555</v>
      </c>
      <c r="D22" s="210"/>
      <c r="E22" s="28"/>
      <c r="F22" s="28" t="str">
        <f>N2</f>
        <v>002</v>
      </c>
      <c r="G22" s="47"/>
      <c r="H22" s="211"/>
      <c r="I22" s="211"/>
      <c r="J22" s="210">
        <f>C22</f>
        <v>555</v>
      </c>
      <c r="K22" s="210"/>
      <c r="L22" s="26"/>
      <c r="M22" s="48" t="str">
        <f>N2</f>
        <v>002</v>
      </c>
      <c r="N22" s="26"/>
      <c r="O22" s="49"/>
      <c r="P22" s="28"/>
      <c r="Q22" s="28"/>
      <c r="R22" s="50"/>
      <c r="S22" s="212">
        <f>C22</f>
        <v>555</v>
      </c>
      <c r="T22" s="212"/>
      <c r="U22" s="212"/>
      <c r="V22" s="28"/>
      <c r="W22" s="28" t="str">
        <f>N2</f>
        <v>002</v>
      </c>
      <c r="X22" s="28"/>
      <c r="Y22" s="29"/>
    </row>
    <row r="23" spans="1:27" s="18" customFormat="1" ht="18" customHeight="1">
      <c r="A23" s="178" t="s">
        <v>33</v>
      </c>
      <c r="B23" s="179"/>
      <c r="C23" s="206" t="str">
        <f>C16</f>
        <v>やっほー1</v>
      </c>
      <c r="D23" s="207"/>
      <c r="E23" s="207"/>
      <c r="F23" s="207"/>
      <c r="G23" s="179"/>
      <c r="H23" s="180" t="s">
        <v>33</v>
      </c>
      <c r="I23" s="181"/>
      <c r="J23" s="182" t="str">
        <f>C17</f>
        <v>やっほー2</v>
      </c>
      <c r="K23" s="182"/>
      <c r="L23" s="182"/>
      <c r="M23" s="182"/>
      <c r="N23" s="182"/>
      <c r="O23" s="181"/>
      <c r="P23" s="180" t="s">
        <v>33</v>
      </c>
      <c r="Q23" s="182"/>
      <c r="R23" s="181"/>
      <c r="S23" s="182" t="str">
        <f>C18</f>
        <v>やっほー3</v>
      </c>
      <c r="T23" s="182"/>
      <c r="U23" s="182"/>
      <c r="V23" s="182"/>
      <c r="W23" s="182"/>
      <c r="X23" s="182"/>
      <c r="Y23" s="183"/>
      <c r="AA23" s="18" t="s">
        <v>235</v>
      </c>
    </row>
    <row r="24" spans="1:27" s="18" customFormat="1" ht="18" customHeight="1">
      <c r="A24" s="178" t="s">
        <v>65</v>
      </c>
      <c r="B24" s="179"/>
      <c r="C24" s="206" t="str">
        <f>D4</f>
        <v>近藤　雅臣</v>
      </c>
      <c r="D24" s="207"/>
      <c r="E24" s="207"/>
      <c r="F24" s="207"/>
      <c r="G24" s="179"/>
      <c r="H24" s="180" t="s">
        <v>65</v>
      </c>
      <c r="I24" s="181"/>
      <c r="J24" s="182" t="str">
        <f>C24</f>
        <v>近藤　雅臣</v>
      </c>
      <c r="K24" s="182"/>
      <c r="L24" s="182"/>
      <c r="M24" s="182"/>
      <c r="N24" s="182"/>
      <c r="O24" s="181"/>
      <c r="P24" s="180" t="s">
        <v>65</v>
      </c>
      <c r="Q24" s="182"/>
      <c r="R24" s="181"/>
      <c r="S24" s="182" t="str">
        <f>C24</f>
        <v>近藤　雅臣</v>
      </c>
      <c r="T24" s="182"/>
      <c r="U24" s="182"/>
      <c r="V24" s="182"/>
      <c r="W24" s="182"/>
      <c r="X24" s="182"/>
      <c r="Y24" s="183"/>
    </row>
    <row r="25" spans="1:27" s="18" customFormat="1" ht="18.75" customHeight="1">
      <c r="A25" s="184" t="s">
        <v>91</v>
      </c>
      <c r="B25" s="185"/>
      <c r="C25" s="202" t="str">
        <f>B12</f>
        <v>人　ねっ子</v>
      </c>
      <c r="D25" s="202"/>
      <c r="E25" s="202"/>
      <c r="F25" s="202"/>
      <c r="G25" s="203"/>
      <c r="H25" s="204" t="s">
        <v>91</v>
      </c>
      <c r="I25" s="205"/>
      <c r="J25" s="176" t="str">
        <f>C25</f>
        <v>人　ねっ子</v>
      </c>
      <c r="K25" s="176"/>
      <c r="L25" s="176"/>
      <c r="M25" s="176"/>
      <c r="N25" s="176"/>
      <c r="O25" s="205"/>
      <c r="P25" s="204" t="s">
        <v>91</v>
      </c>
      <c r="Q25" s="176"/>
      <c r="R25" s="205"/>
      <c r="S25" s="176" t="str">
        <f>C25</f>
        <v>人　ねっ子</v>
      </c>
      <c r="T25" s="176"/>
      <c r="U25" s="176"/>
      <c r="V25" s="176"/>
      <c r="W25" s="176"/>
      <c r="X25" s="176"/>
      <c r="Y25" s="177"/>
    </row>
    <row r="26" spans="1:27" s="18" customFormat="1" ht="18.75" customHeight="1">
      <c r="A26" s="192" t="s">
        <v>92</v>
      </c>
      <c r="B26" s="193"/>
      <c r="C26" s="194" t="str">
        <f>C5</f>
        <v>ブルーテラス</v>
      </c>
      <c r="D26" s="194"/>
      <c r="E26" s="194"/>
      <c r="F26" s="194"/>
      <c r="G26" s="195"/>
      <c r="H26" s="196" t="s">
        <v>92</v>
      </c>
      <c r="I26" s="197"/>
      <c r="J26" s="198" t="str">
        <f>C26</f>
        <v>ブルーテラス</v>
      </c>
      <c r="K26" s="198"/>
      <c r="L26" s="198"/>
      <c r="M26" s="198"/>
      <c r="N26" s="198"/>
      <c r="O26" s="199"/>
      <c r="P26" s="196" t="s">
        <v>92</v>
      </c>
      <c r="Q26" s="200"/>
      <c r="R26" s="197"/>
      <c r="S26" s="200" t="str">
        <f>C26</f>
        <v>ブルーテラス</v>
      </c>
      <c r="T26" s="200"/>
      <c r="U26" s="200"/>
      <c r="V26" s="200"/>
      <c r="W26" s="200"/>
      <c r="X26" s="200"/>
      <c r="Y26" s="201"/>
    </row>
    <row r="27" spans="1:27" s="18" customFormat="1" ht="15.95" customHeight="1">
      <c r="A27" s="186" t="s">
        <v>93</v>
      </c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8"/>
    </row>
    <row r="28" spans="1:27" s="18" customFormat="1" ht="15.95" customHeight="1" thickBot="1">
      <c r="A28" s="189" t="s">
        <v>94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1"/>
    </row>
    <row r="29" spans="1:27" s="18" customFormat="1" ht="18" hidden="1" thickTop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spans="1:27" ht="18" thickTop="1">
      <c r="A30" s="51"/>
      <c r="B30" s="51"/>
      <c r="C30" s="51"/>
    </row>
  </sheetData>
  <mergeCells count="85">
    <mergeCell ref="X1:Y2"/>
    <mergeCell ref="L2:M2"/>
    <mergeCell ref="N2:Q2"/>
    <mergeCell ref="A1:F2"/>
    <mergeCell ref="H1:K2"/>
    <mergeCell ref="L1:M1"/>
    <mergeCell ref="R1:T2"/>
    <mergeCell ref="U1:W2"/>
    <mergeCell ref="A3:B3"/>
    <mergeCell ref="D3:K3"/>
    <mergeCell ref="L3:M3"/>
    <mergeCell ref="N3:Y3"/>
    <mergeCell ref="A4:B4"/>
    <mergeCell ref="D4:K4"/>
    <mergeCell ref="N4:Y4"/>
    <mergeCell ref="C13:E13"/>
    <mergeCell ref="F13:Y13"/>
    <mergeCell ref="A5:B7"/>
    <mergeCell ref="C5:K7"/>
    <mergeCell ref="N5:Y6"/>
    <mergeCell ref="L7:Y7"/>
    <mergeCell ref="C8:E8"/>
    <mergeCell ref="F8:Y8"/>
    <mergeCell ref="C9:G9"/>
    <mergeCell ref="I9:N9"/>
    <mergeCell ref="S9:Y9"/>
    <mergeCell ref="A10:Y10"/>
    <mergeCell ref="B12:D12"/>
    <mergeCell ref="C14:G14"/>
    <mergeCell ref="I14:N14"/>
    <mergeCell ref="S14:Y14"/>
    <mergeCell ref="A15:B15"/>
    <mergeCell ref="I15:L15"/>
    <mergeCell ref="M15:Q15"/>
    <mergeCell ref="R15:V15"/>
    <mergeCell ref="W15:Y15"/>
    <mergeCell ref="A20:Y20"/>
    <mergeCell ref="C16:H16"/>
    <mergeCell ref="I16:L16"/>
    <mergeCell ref="M16:Q16"/>
    <mergeCell ref="R16:V16"/>
    <mergeCell ref="C17:H17"/>
    <mergeCell ref="I17:L17"/>
    <mergeCell ref="M17:Q17"/>
    <mergeCell ref="R17:V17"/>
    <mergeCell ref="C18:H18"/>
    <mergeCell ref="I18:L18"/>
    <mergeCell ref="M18:Q18"/>
    <mergeCell ref="R18:V18"/>
    <mergeCell ref="A19:Y19"/>
    <mergeCell ref="S23:Y23"/>
    <mergeCell ref="C21:D21"/>
    <mergeCell ref="H21:I21"/>
    <mergeCell ref="J21:K21"/>
    <mergeCell ref="P21:Q21"/>
    <mergeCell ref="S21:U21"/>
    <mergeCell ref="C22:D22"/>
    <mergeCell ref="H22:I22"/>
    <mergeCell ref="J22:K22"/>
    <mergeCell ref="S22:U22"/>
    <mergeCell ref="A23:B23"/>
    <mergeCell ref="C23:G23"/>
    <mergeCell ref="H23:I23"/>
    <mergeCell ref="J23:O23"/>
    <mergeCell ref="P23:R23"/>
    <mergeCell ref="S25:Y25"/>
    <mergeCell ref="A24:B24"/>
    <mergeCell ref="C24:G24"/>
    <mergeCell ref="H24:I24"/>
    <mergeCell ref="J24:O24"/>
    <mergeCell ref="P24:R24"/>
    <mergeCell ref="S24:Y24"/>
    <mergeCell ref="A25:B25"/>
    <mergeCell ref="C25:G25"/>
    <mergeCell ref="H25:I25"/>
    <mergeCell ref="J25:O25"/>
    <mergeCell ref="P25:R25"/>
    <mergeCell ref="A27:Y27"/>
    <mergeCell ref="A28:Y28"/>
    <mergeCell ref="A26:B26"/>
    <mergeCell ref="C26:G26"/>
    <mergeCell ref="H26:I26"/>
    <mergeCell ref="J26:O26"/>
    <mergeCell ref="P26:R26"/>
    <mergeCell ref="S26:Y26"/>
  </mergeCells>
  <phoneticPr fontId="1"/>
  <printOptions horizontalCentered="1" verticalCentered="1"/>
  <pageMargins left="0.35433070866141736" right="0.35433070866141736" top="0.39370078740157483" bottom="0.39370078740157483" header="0.51181102362204722" footer="0.51181102362204722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FFDF8-70E5-497F-9E62-0CF5A5EABDA0}">
  <dimension ref="A1:AB30"/>
  <sheetViews>
    <sheetView showGridLines="0" tabSelected="1" zoomScaleNormal="100" workbookViewId="0">
      <selection activeCell="J23" sqref="J23:O23"/>
    </sheetView>
  </sheetViews>
  <sheetFormatPr defaultRowHeight="13.5"/>
  <cols>
    <col min="1" max="1" width="10.25" customWidth="1"/>
    <col min="2" max="2" width="1.25" customWidth="1"/>
    <col min="3" max="3" width="5.75" customWidth="1"/>
    <col min="4" max="4" width="5" customWidth="1"/>
    <col min="5" max="5" width="3.375" customWidth="1"/>
    <col min="6" max="6" width="7.5" customWidth="1"/>
    <col min="7" max="7" width="8.875" customWidth="1"/>
    <col min="8" max="8" width="8.125" customWidth="1"/>
    <col min="9" max="9" width="5.375" customWidth="1"/>
    <col min="10" max="10" width="2.625" customWidth="1"/>
    <col min="11" max="11" width="7.75" customWidth="1"/>
    <col min="12" max="12" width="6.25" customWidth="1"/>
    <col min="13" max="13" width="6" customWidth="1"/>
    <col min="14" max="14" width="5.875" customWidth="1"/>
    <col min="15" max="16" width="3" customWidth="1"/>
    <col min="17" max="17" width="5.875" customWidth="1"/>
    <col min="18" max="18" width="2.875" customWidth="1"/>
    <col min="19" max="19" width="3.875" customWidth="1"/>
    <col min="20" max="20" width="4.75" customWidth="1"/>
    <col min="21" max="22" width="3.125" customWidth="1"/>
    <col min="23" max="23" width="5.25" customWidth="1"/>
    <col min="24" max="24" width="2.875" customWidth="1"/>
    <col min="25" max="25" width="8.75" customWidth="1"/>
  </cols>
  <sheetData>
    <row r="1" spans="1:28" s="18" customFormat="1" ht="22.5" customHeight="1" thickTop="1">
      <c r="A1" s="274" t="s">
        <v>58</v>
      </c>
      <c r="B1" s="275"/>
      <c r="C1" s="275"/>
      <c r="D1" s="275"/>
      <c r="E1" s="275"/>
      <c r="F1" s="276"/>
      <c r="G1" s="16" t="s">
        <v>59</v>
      </c>
      <c r="H1" s="287">
        <f>出品者名簿!C6</f>
        <v>555</v>
      </c>
      <c r="I1" s="288"/>
      <c r="J1" s="288"/>
      <c r="K1" s="289"/>
      <c r="L1" s="280" t="s">
        <v>60</v>
      </c>
      <c r="M1" s="281"/>
      <c r="N1" s="16"/>
      <c r="O1" s="17"/>
      <c r="P1" s="17"/>
      <c r="Q1" s="44"/>
      <c r="R1" s="282" t="s">
        <v>3</v>
      </c>
      <c r="S1" s="282"/>
      <c r="T1" s="282"/>
      <c r="U1" s="264" t="s">
        <v>4</v>
      </c>
      <c r="V1" s="264"/>
      <c r="W1" s="264"/>
      <c r="X1" s="264" t="s">
        <v>5</v>
      </c>
      <c r="Y1" s="265"/>
      <c r="AA1" s="52">
        <v>7</v>
      </c>
      <c r="AB1" s="58" t="s">
        <v>227</v>
      </c>
    </row>
    <row r="2" spans="1:28" s="18" customFormat="1" ht="22.5" customHeight="1">
      <c r="A2" s="277"/>
      <c r="B2" s="278"/>
      <c r="C2" s="278"/>
      <c r="D2" s="278"/>
      <c r="E2" s="278"/>
      <c r="F2" s="279"/>
      <c r="G2" s="66" t="s">
        <v>61</v>
      </c>
      <c r="H2" s="290"/>
      <c r="I2" s="291"/>
      <c r="J2" s="291"/>
      <c r="K2" s="292"/>
      <c r="L2" s="268"/>
      <c r="M2" s="269"/>
      <c r="N2" s="284" t="str">
        <f>VLOOKUP(AA1,出品者名簿!A:D,4,FALSE)</f>
        <v>003</v>
      </c>
      <c r="O2" s="285"/>
      <c r="P2" s="285"/>
      <c r="Q2" s="286"/>
      <c r="R2" s="283"/>
      <c r="S2" s="283"/>
      <c r="T2" s="283"/>
      <c r="U2" s="266"/>
      <c r="V2" s="266"/>
      <c r="W2" s="266"/>
      <c r="X2" s="266"/>
      <c r="Y2" s="267"/>
      <c r="AB2" s="58" t="s">
        <v>97</v>
      </c>
    </row>
    <row r="3" spans="1:28" s="18" customFormat="1" ht="18.75" customHeight="1">
      <c r="A3" s="243" t="s">
        <v>62</v>
      </c>
      <c r="B3" s="244"/>
      <c r="C3" s="19"/>
      <c r="D3" s="270" t="str">
        <f>VLOOKUP(AA1,出品者名簿!A:M,6,FALSE)</f>
        <v>カトウ　トキコ</v>
      </c>
      <c r="E3" s="270"/>
      <c r="F3" s="270"/>
      <c r="G3" s="270"/>
      <c r="H3" s="270"/>
      <c r="I3" s="270"/>
      <c r="J3" s="270"/>
      <c r="K3" s="246"/>
      <c r="L3" s="271" t="s">
        <v>63</v>
      </c>
      <c r="M3" s="246"/>
      <c r="N3" s="272" t="s">
        <v>64</v>
      </c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3"/>
    </row>
    <row r="4" spans="1:28" s="18" customFormat="1" ht="18.75" customHeight="1">
      <c r="A4" s="237" t="s">
        <v>65</v>
      </c>
      <c r="B4" s="238"/>
      <c r="C4" s="20"/>
      <c r="D4" s="239" t="str">
        <f>VLOOKUP(AA1,出品者名簿!A:N,5,FALSE)</f>
        <v>加藤　時子</v>
      </c>
      <c r="E4" s="239"/>
      <c r="F4" s="239"/>
      <c r="G4" s="239"/>
      <c r="H4" s="239"/>
      <c r="I4" s="239"/>
      <c r="J4" s="239"/>
      <c r="K4" s="240"/>
      <c r="L4" s="21">
        <f>VLOOKUP(AA1,出品者名簿!A:M,7,FALSE)</f>
        <v>30</v>
      </c>
      <c r="M4" s="22" t="s">
        <v>66</v>
      </c>
      <c r="N4" s="241" t="str">
        <f>VLOOKUP(AA1,出品者名簿!A:M,8,FALSE)</f>
        <v>女</v>
      </c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2"/>
    </row>
    <row r="5" spans="1:28" s="18" customFormat="1" ht="18.75" customHeight="1">
      <c r="A5" s="243" t="s">
        <v>67</v>
      </c>
      <c r="B5" s="244"/>
      <c r="C5" s="255" t="str">
        <f>VLOOKUP(AA1,出品者名簿!A:N,14,FALSE)</f>
        <v>ブルーテラス</v>
      </c>
      <c r="D5" s="256"/>
      <c r="E5" s="256"/>
      <c r="F5" s="256"/>
      <c r="G5" s="256"/>
      <c r="H5" s="256"/>
      <c r="I5" s="256"/>
      <c r="J5" s="256"/>
      <c r="K5" s="257"/>
      <c r="L5" s="89" t="s">
        <v>96</v>
      </c>
      <c r="M5" s="88"/>
      <c r="N5" s="251" t="str">
        <f>VLOOKUP(AA1,出品者名簿!A:N,9,FALSE)</f>
        <v>聴覚</v>
      </c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2"/>
      <c r="Z5" s="90"/>
    </row>
    <row r="6" spans="1:28" s="18" customFormat="1" ht="15.95" customHeight="1">
      <c r="A6" s="245"/>
      <c r="B6" s="246"/>
      <c r="C6" s="258"/>
      <c r="D6" s="259"/>
      <c r="E6" s="259"/>
      <c r="F6" s="259"/>
      <c r="G6" s="259"/>
      <c r="H6" s="259"/>
      <c r="I6" s="259"/>
      <c r="J6" s="259"/>
      <c r="K6" s="260"/>
      <c r="M6" s="87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4"/>
      <c r="Z6" s="90"/>
    </row>
    <row r="7" spans="1:28" s="18" customFormat="1" ht="15.95" customHeight="1">
      <c r="A7" s="237"/>
      <c r="B7" s="238"/>
      <c r="C7" s="261"/>
      <c r="D7" s="262"/>
      <c r="E7" s="262"/>
      <c r="F7" s="262"/>
      <c r="G7" s="262"/>
      <c r="H7" s="262"/>
      <c r="I7" s="262"/>
      <c r="J7" s="262"/>
      <c r="K7" s="263"/>
      <c r="L7" s="247" t="s">
        <v>68</v>
      </c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8"/>
      <c r="Z7" s="90"/>
    </row>
    <row r="8" spans="1:28" s="18" customFormat="1" ht="18.75" customHeight="1">
      <c r="A8" s="24" t="s">
        <v>69</v>
      </c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50"/>
      <c r="Z8" s="86"/>
      <c r="AA8" s="18" t="s">
        <v>233</v>
      </c>
    </row>
    <row r="9" spans="1:28" s="18" customFormat="1" ht="18.75" customHeight="1">
      <c r="A9" s="25" t="s">
        <v>70</v>
      </c>
      <c r="C9" s="194"/>
      <c r="D9" s="194"/>
      <c r="E9" s="194"/>
      <c r="F9" s="194"/>
      <c r="G9" s="194"/>
      <c r="H9" s="26" t="s">
        <v>71</v>
      </c>
      <c r="I9" s="194"/>
      <c r="J9" s="194"/>
      <c r="K9" s="194"/>
      <c r="L9" s="194"/>
      <c r="M9" s="194"/>
      <c r="N9" s="194"/>
      <c r="O9" s="27" t="s">
        <v>72</v>
      </c>
      <c r="P9" s="28"/>
      <c r="S9" s="226"/>
      <c r="T9" s="226"/>
      <c r="U9" s="226"/>
      <c r="V9" s="226"/>
      <c r="W9" s="226"/>
      <c r="X9" s="226"/>
      <c r="Y9" s="227"/>
      <c r="Z9" s="86"/>
      <c r="AA9" s="76" t="s">
        <v>231</v>
      </c>
    </row>
    <row r="10" spans="1:28" s="18" customFormat="1" ht="20.25" customHeight="1">
      <c r="A10" s="234" t="s">
        <v>73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6"/>
      <c r="Z10" s="86"/>
      <c r="AA10" s="18" t="s">
        <v>232</v>
      </c>
    </row>
    <row r="11" spans="1:28" s="18" customFormat="1" ht="18.75" customHeight="1">
      <c r="A11" s="25" t="s">
        <v>74</v>
      </c>
      <c r="B11" s="26"/>
      <c r="C11" s="26" t="s">
        <v>242</v>
      </c>
      <c r="D11" s="28"/>
      <c r="E11" s="28"/>
      <c r="F11" s="28"/>
      <c r="G11" s="28"/>
      <c r="H11" s="28"/>
      <c r="I11" s="28" t="s">
        <v>75</v>
      </c>
      <c r="J11" s="28"/>
      <c r="L11" s="28"/>
      <c r="M11" s="28"/>
      <c r="N11" s="28"/>
      <c r="O11" s="28"/>
      <c r="P11" s="28"/>
      <c r="Q11" s="28"/>
      <c r="R11" s="26" t="s">
        <v>76</v>
      </c>
      <c r="S11" s="28"/>
      <c r="T11" s="28"/>
      <c r="U11" s="28"/>
      <c r="V11" s="28"/>
      <c r="W11" s="28"/>
      <c r="X11" s="28"/>
      <c r="Y11" s="29"/>
      <c r="Z11" s="86"/>
    </row>
    <row r="12" spans="1:28" s="18" customFormat="1" ht="18.75" customHeight="1">
      <c r="A12" s="30" t="s">
        <v>77</v>
      </c>
      <c r="B12" s="175" t="s">
        <v>241</v>
      </c>
      <c r="C12" s="175"/>
      <c r="D12" s="175"/>
      <c r="E12" s="26"/>
      <c r="F12" s="26"/>
      <c r="G12" s="26"/>
      <c r="H12" s="26"/>
      <c r="I12" s="26"/>
      <c r="J12" s="26"/>
      <c r="K12" s="18" t="str">
        <f>C5</f>
        <v>ブルーテラス</v>
      </c>
      <c r="L12" s="26"/>
      <c r="M12" s="26"/>
      <c r="N12" s="26"/>
      <c r="O12" s="26"/>
      <c r="P12" s="26"/>
      <c r="Q12" s="26"/>
      <c r="R12" s="26"/>
      <c r="S12" s="26" t="s">
        <v>243</v>
      </c>
      <c r="T12" s="26"/>
      <c r="U12" s="26"/>
      <c r="V12" s="26"/>
      <c r="W12" s="26"/>
      <c r="X12" s="26"/>
      <c r="Y12" s="31"/>
      <c r="Z12" s="86"/>
    </row>
    <row r="13" spans="1:28" s="18" customFormat="1" ht="18.75" customHeight="1">
      <c r="A13" s="24" t="s">
        <v>69</v>
      </c>
      <c r="B13" s="32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5"/>
      <c r="Z13" s="86"/>
    </row>
    <row r="14" spans="1:28" s="18" customFormat="1" ht="18.75" customHeight="1">
      <c r="A14" s="25" t="s">
        <v>70</v>
      </c>
      <c r="C14" s="194"/>
      <c r="D14" s="194"/>
      <c r="E14" s="194"/>
      <c r="F14" s="194"/>
      <c r="G14" s="194"/>
      <c r="H14" s="26" t="s">
        <v>71</v>
      </c>
      <c r="I14" s="194"/>
      <c r="J14" s="194"/>
      <c r="K14" s="194"/>
      <c r="L14" s="194"/>
      <c r="M14" s="194"/>
      <c r="N14" s="194"/>
      <c r="O14" s="27" t="s">
        <v>72</v>
      </c>
      <c r="P14" s="28"/>
      <c r="S14" s="226"/>
      <c r="T14" s="226"/>
      <c r="U14" s="226"/>
      <c r="V14" s="226"/>
      <c r="W14" s="226"/>
      <c r="X14" s="226"/>
      <c r="Y14" s="227"/>
      <c r="Z14" s="86"/>
    </row>
    <row r="15" spans="1:28" s="18" customFormat="1" ht="20.25" customHeight="1">
      <c r="A15" s="228" t="s">
        <v>78</v>
      </c>
      <c r="B15" s="229"/>
      <c r="C15" s="33"/>
      <c r="D15" s="34" t="s">
        <v>79</v>
      </c>
      <c r="E15" s="35"/>
      <c r="F15" s="35"/>
      <c r="G15" s="35"/>
      <c r="H15" s="36"/>
      <c r="I15" s="230" t="s">
        <v>95</v>
      </c>
      <c r="J15" s="231"/>
      <c r="K15" s="231"/>
      <c r="L15" s="232"/>
      <c r="M15" s="231" t="s">
        <v>80</v>
      </c>
      <c r="N15" s="231"/>
      <c r="O15" s="231"/>
      <c r="P15" s="231"/>
      <c r="Q15" s="231"/>
      <c r="R15" s="230" t="s">
        <v>81</v>
      </c>
      <c r="S15" s="231"/>
      <c r="T15" s="231"/>
      <c r="U15" s="231"/>
      <c r="V15" s="232"/>
      <c r="W15" s="231" t="s">
        <v>82</v>
      </c>
      <c r="X15" s="231"/>
      <c r="Y15" s="233"/>
    </row>
    <row r="16" spans="1:28" s="18" customFormat="1" ht="20.25" customHeight="1">
      <c r="A16" s="37" t="s">
        <v>3</v>
      </c>
      <c r="B16" s="38"/>
      <c r="C16" s="216" t="str">
        <f>IFERROR(VLOOKUP(N2&amp;A16,出品者名簿!B:K,10,FALSE),"")</f>
        <v>こんにちは1</v>
      </c>
      <c r="D16" s="216"/>
      <c r="E16" s="216"/>
      <c r="F16" s="216"/>
      <c r="G16" s="216"/>
      <c r="H16" s="217"/>
      <c r="I16" s="218" t="str">
        <f>IFERROR(VLOOKUP($N$2&amp;A16,出品者名簿!B:L,11,FALSE),"")</f>
        <v>平</v>
      </c>
      <c r="J16" s="219"/>
      <c r="K16" s="219"/>
      <c r="L16" s="220"/>
      <c r="M16" s="182" t="str">
        <f>IFERROR(VLOOKUP($N$2&amp;A16,出品者名簿!B:M,12,FALSE),"")</f>
        <v>100×50</v>
      </c>
      <c r="N16" s="182"/>
      <c r="O16" s="182"/>
      <c r="P16" s="182"/>
      <c r="Q16" s="182"/>
      <c r="R16" s="221"/>
      <c r="S16" s="222"/>
      <c r="T16" s="222"/>
      <c r="U16" s="222"/>
      <c r="V16" s="223"/>
      <c r="W16" s="39"/>
      <c r="X16" s="39"/>
      <c r="Y16" s="40"/>
      <c r="AA16" s="18" t="s">
        <v>234</v>
      </c>
    </row>
    <row r="17" spans="1:27" s="18" customFormat="1" ht="20.25" customHeight="1">
      <c r="A17" s="37" t="s">
        <v>4</v>
      </c>
      <c r="B17" s="38"/>
      <c r="C17" s="222" t="str">
        <f>IFERROR(VLOOKUP(N2&amp;A17,出品者名簿!B:K,10,FALSE),"")</f>
        <v>こんにちは2</v>
      </c>
      <c r="D17" s="222"/>
      <c r="E17" s="222"/>
      <c r="F17" s="222"/>
      <c r="G17" s="222"/>
      <c r="H17" s="223"/>
      <c r="I17" s="218" t="str">
        <f>IFERROR(VLOOKUP($N$2&amp;A17,出品者名簿!B:L,11,FALSE),"")</f>
        <v>平</v>
      </c>
      <c r="J17" s="219"/>
      <c r="K17" s="219"/>
      <c r="L17" s="220"/>
      <c r="M17" s="182" t="str">
        <f>IFERROR(VLOOKUP($N$2&amp;A17,出品者名簿!B:M,12,FALSE),"")</f>
        <v>100×50</v>
      </c>
      <c r="N17" s="182"/>
      <c r="O17" s="182"/>
      <c r="P17" s="182"/>
      <c r="Q17" s="182"/>
      <c r="R17" s="221"/>
      <c r="S17" s="222"/>
      <c r="T17" s="222"/>
      <c r="U17" s="222"/>
      <c r="V17" s="223"/>
      <c r="W17" s="39"/>
      <c r="X17" s="39"/>
      <c r="Y17" s="40"/>
      <c r="AA17" s="18" t="s">
        <v>219</v>
      </c>
    </row>
    <row r="18" spans="1:27" s="18" customFormat="1" ht="20.25" customHeight="1">
      <c r="A18" s="37" t="s">
        <v>5</v>
      </c>
      <c r="B18" s="38"/>
      <c r="C18" s="222" t="str">
        <f>IFERROR(VLOOKUP(N2&amp;A18,出品者名簿!B:K,10,FALSE),"")</f>
        <v>こんにちは5</v>
      </c>
      <c r="D18" s="222"/>
      <c r="E18" s="222"/>
      <c r="F18" s="222"/>
      <c r="G18" s="222"/>
      <c r="H18" s="223"/>
      <c r="I18" s="218" t="str">
        <f>IFERROR(VLOOKUP($N$2&amp;A18,出品者名簿!B:L,11,FALSE),"")</f>
        <v>平</v>
      </c>
      <c r="J18" s="219"/>
      <c r="K18" s="219"/>
      <c r="L18" s="220"/>
      <c r="M18" s="182" t="str">
        <f>IFERROR(VLOOKUP($N$2&amp;A18,出品者名簿!B:M,12,FALSE),"")</f>
        <v>100×50</v>
      </c>
      <c r="N18" s="182"/>
      <c r="O18" s="182"/>
      <c r="P18" s="182"/>
      <c r="Q18" s="182"/>
      <c r="R18" s="221"/>
      <c r="S18" s="222"/>
      <c r="T18" s="222"/>
      <c r="U18" s="222"/>
      <c r="V18" s="223"/>
      <c r="W18" s="39"/>
      <c r="X18" s="39"/>
      <c r="Y18" s="40"/>
      <c r="AA18" s="76" t="s">
        <v>220</v>
      </c>
    </row>
    <row r="19" spans="1:27" s="18" customFormat="1" ht="29.45" customHeight="1" thickBot="1">
      <c r="A19" s="189" t="s">
        <v>83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1"/>
      <c r="AA19" s="76" t="s">
        <v>230</v>
      </c>
    </row>
    <row r="20" spans="1:27" s="18" customFormat="1" ht="22.5" customHeight="1" thickTop="1" thickBot="1">
      <c r="A20" s="213" t="s">
        <v>84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5"/>
      <c r="AA20" s="76" t="s">
        <v>229</v>
      </c>
    </row>
    <row r="21" spans="1:27" s="18" customFormat="1" ht="15.95" customHeight="1" thickTop="1">
      <c r="A21" s="41" t="s">
        <v>85</v>
      </c>
      <c r="B21" s="42"/>
      <c r="C21" s="208" t="s">
        <v>57</v>
      </c>
      <c r="D21" s="208"/>
      <c r="E21" s="17"/>
      <c r="F21" s="43" t="s">
        <v>86</v>
      </c>
      <c r="G21" s="44"/>
      <c r="H21" s="208" t="s">
        <v>87</v>
      </c>
      <c r="I21" s="208"/>
      <c r="J21" s="208" t="s">
        <v>57</v>
      </c>
      <c r="K21" s="208"/>
      <c r="L21" s="42"/>
      <c r="M21" s="43" t="s">
        <v>86</v>
      </c>
      <c r="N21" s="42"/>
      <c r="O21" s="45"/>
      <c r="P21" s="209" t="s">
        <v>88</v>
      </c>
      <c r="Q21" s="209"/>
      <c r="R21" s="17"/>
      <c r="S21" s="209" t="s">
        <v>57</v>
      </c>
      <c r="T21" s="209"/>
      <c r="U21" s="209"/>
      <c r="V21" s="17"/>
      <c r="W21" s="42" t="s">
        <v>89</v>
      </c>
      <c r="X21" s="42"/>
      <c r="Y21" s="46"/>
      <c r="AA21" s="18" t="s">
        <v>244</v>
      </c>
    </row>
    <row r="22" spans="1:27" s="18" customFormat="1" ht="15.95" customHeight="1">
      <c r="A22" s="25"/>
      <c r="B22" s="28"/>
      <c r="C22" s="210">
        <f>H1</f>
        <v>555</v>
      </c>
      <c r="D22" s="210"/>
      <c r="E22" s="28"/>
      <c r="F22" s="28" t="str">
        <f>N2</f>
        <v>003</v>
      </c>
      <c r="G22" s="47"/>
      <c r="H22" s="211"/>
      <c r="I22" s="211"/>
      <c r="J22" s="210">
        <f>C22</f>
        <v>555</v>
      </c>
      <c r="K22" s="210"/>
      <c r="L22" s="26"/>
      <c r="M22" s="48" t="str">
        <f>N2</f>
        <v>003</v>
      </c>
      <c r="N22" s="26"/>
      <c r="O22" s="49"/>
      <c r="P22" s="28"/>
      <c r="Q22" s="28"/>
      <c r="R22" s="50"/>
      <c r="S22" s="212">
        <f>C22</f>
        <v>555</v>
      </c>
      <c r="T22" s="212"/>
      <c r="U22" s="212"/>
      <c r="V22" s="28"/>
      <c r="W22" s="28" t="str">
        <f>N2</f>
        <v>003</v>
      </c>
      <c r="X22" s="28"/>
      <c r="Y22" s="29"/>
    </row>
    <row r="23" spans="1:27" s="18" customFormat="1" ht="18" customHeight="1">
      <c r="A23" s="178" t="s">
        <v>33</v>
      </c>
      <c r="B23" s="179"/>
      <c r="C23" s="206" t="str">
        <f>C16</f>
        <v>こんにちは1</v>
      </c>
      <c r="D23" s="207"/>
      <c r="E23" s="207"/>
      <c r="F23" s="207"/>
      <c r="G23" s="179"/>
      <c r="H23" s="180" t="s">
        <v>33</v>
      </c>
      <c r="I23" s="181"/>
      <c r="J23" s="182" t="str">
        <f>C17</f>
        <v>こんにちは2</v>
      </c>
      <c r="K23" s="182"/>
      <c r="L23" s="182"/>
      <c r="M23" s="182"/>
      <c r="N23" s="182"/>
      <c r="O23" s="181"/>
      <c r="P23" s="180" t="s">
        <v>33</v>
      </c>
      <c r="Q23" s="182"/>
      <c r="R23" s="181"/>
      <c r="S23" s="182" t="str">
        <f>C18</f>
        <v>こんにちは5</v>
      </c>
      <c r="T23" s="182"/>
      <c r="U23" s="182"/>
      <c r="V23" s="182"/>
      <c r="W23" s="182"/>
      <c r="X23" s="182"/>
      <c r="Y23" s="183"/>
      <c r="AA23" s="18" t="s">
        <v>235</v>
      </c>
    </row>
    <row r="24" spans="1:27" s="18" customFormat="1" ht="18" customHeight="1">
      <c r="A24" s="178" t="s">
        <v>65</v>
      </c>
      <c r="B24" s="179"/>
      <c r="C24" s="206" t="str">
        <f>D4</f>
        <v>加藤　時子</v>
      </c>
      <c r="D24" s="207"/>
      <c r="E24" s="207"/>
      <c r="F24" s="207"/>
      <c r="G24" s="179"/>
      <c r="H24" s="180" t="s">
        <v>65</v>
      </c>
      <c r="I24" s="181"/>
      <c r="J24" s="182" t="str">
        <f>C24</f>
        <v>加藤　時子</v>
      </c>
      <c r="K24" s="182"/>
      <c r="L24" s="182"/>
      <c r="M24" s="182"/>
      <c r="N24" s="182"/>
      <c r="O24" s="181"/>
      <c r="P24" s="180" t="s">
        <v>65</v>
      </c>
      <c r="Q24" s="182"/>
      <c r="R24" s="181"/>
      <c r="S24" s="182" t="str">
        <f>C24</f>
        <v>加藤　時子</v>
      </c>
      <c r="T24" s="182"/>
      <c r="U24" s="182"/>
      <c r="V24" s="182"/>
      <c r="W24" s="182"/>
      <c r="X24" s="182"/>
      <c r="Y24" s="183"/>
    </row>
    <row r="25" spans="1:27" s="18" customFormat="1" ht="18.75" customHeight="1">
      <c r="A25" s="184" t="s">
        <v>91</v>
      </c>
      <c r="B25" s="185"/>
      <c r="C25" s="202" t="str">
        <f>B12</f>
        <v>人　ねっ子</v>
      </c>
      <c r="D25" s="202"/>
      <c r="E25" s="202"/>
      <c r="F25" s="202"/>
      <c r="G25" s="203"/>
      <c r="H25" s="204" t="s">
        <v>91</v>
      </c>
      <c r="I25" s="205"/>
      <c r="J25" s="176" t="str">
        <f>C25</f>
        <v>人　ねっ子</v>
      </c>
      <c r="K25" s="176"/>
      <c r="L25" s="176"/>
      <c r="M25" s="176"/>
      <c r="N25" s="176"/>
      <c r="O25" s="205"/>
      <c r="P25" s="204" t="s">
        <v>91</v>
      </c>
      <c r="Q25" s="176"/>
      <c r="R25" s="205"/>
      <c r="S25" s="176" t="str">
        <f>C25</f>
        <v>人　ねっ子</v>
      </c>
      <c r="T25" s="176"/>
      <c r="U25" s="176"/>
      <c r="V25" s="176"/>
      <c r="W25" s="176"/>
      <c r="X25" s="176"/>
      <c r="Y25" s="177"/>
    </row>
    <row r="26" spans="1:27" s="18" customFormat="1" ht="18.75" customHeight="1">
      <c r="A26" s="192" t="s">
        <v>92</v>
      </c>
      <c r="B26" s="193"/>
      <c r="C26" s="194" t="str">
        <f>C5</f>
        <v>ブルーテラス</v>
      </c>
      <c r="D26" s="194"/>
      <c r="E26" s="194"/>
      <c r="F26" s="194"/>
      <c r="G26" s="195"/>
      <c r="H26" s="196" t="s">
        <v>92</v>
      </c>
      <c r="I26" s="197"/>
      <c r="J26" s="198" t="str">
        <f>C26</f>
        <v>ブルーテラス</v>
      </c>
      <c r="K26" s="198"/>
      <c r="L26" s="198"/>
      <c r="M26" s="198"/>
      <c r="N26" s="198"/>
      <c r="O26" s="199"/>
      <c r="P26" s="196" t="s">
        <v>92</v>
      </c>
      <c r="Q26" s="200"/>
      <c r="R26" s="197"/>
      <c r="S26" s="200" t="str">
        <f>C26</f>
        <v>ブルーテラス</v>
      </c>
      <c r="T26" s="200"/>
      <c r="U26" s="200"/>
      <c r="V26" s="200"/>
      <c r="W26" s="200"/>
      <c r="X26" s="200"/>
      <c r="Y26" s="201"/>
    </row>
    <row r="27" spans="1:27" s="18" customFormat="1" ht="15.95" customHeight="1">
      <c r="A27" s="186" t="s">
        <v>93</v>
      </c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8"/>
    </row>
    <row r="28" spans="1:27" s="18" customFormat="1" ht="15.95" customHeight="1" thickBot="1">
      <c r="A28" s="189" t="s">
        <v>94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1"/>
    </row>
    <row r="29" spans="1:27" s="18" customFormat="1" ht="18" hidden="1" thickTop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spans="1:27" ht="18" thickTop="1">
      <c r="A30" s="51"/>
      <c r="B30" s="51"/>
      <c r="C30" s="51"/>
    </row>
  </sheetData>
  <mergeCells count="85">
    <mergeCell ref="X1:Y2"/>
    <mergeCell ref="L2:M2"/>
    <mergeCell ref="N2:Q2"/>
    <mergeCell ref="A1:F2"/>
    <mergeCell ref="H1:K2"/>
    <mergeCell ref="L1:M1"/>
    <mergeCell ref="R1:T2"/>
    <mergeCell ref="U1:W2"/>
    <mergeCell ref="A3:B3"/>
    <mergeCell ref="D3:K3"/>
    <mergeCell ref="L3:M3"/>
    <mergeCell ref="N3:Y3"/>
    <mergeCell ref="A4:B4"/>
    <mergeCell ref="D4:K4"/>
    <mergeCell ref="N4:Y4"/>
    <mergeCell ref="C13:E13"/>
    <mergeCell ref="F13:Y13"/>
    <mergeCell ref="A5:B7"/>
    <mergeCell ref="C5:K7"/>
    <mergeCell ref="N5:Y6"/>
    <mergeCell ref="L7:Y7"/>
    <mergeCell ref="C8:E8"/>
    <mergeCell ref="F8:Y8"/>
    <mergeCell ref="C9:G9"/>
    <mergeCell ref="I9:N9"/>
    <mergeCell ref="S9:Y9"/>
    <mergeCell ref="A10:Y10"/>
    <mergeCell ref="B12:D12"/>
    <mergeCell ref="C14:G14"/>
    <mergeCell ref="I14:N14"/>
    <mergeCell ref="S14:Y14"/>
    <mergeCell ref="A15:B15"/>
    <mergeCell ref="I15:L15"/>
    <mergeCell ref="M15:Q15"/>
    <mergeCell ref="R15:V15"/>
    <mergeCell ref="W15:Y15"/>
    <mergeCell ref="A20:Y20"/>
    <mergeCell ref="C16:H16"/>
    <mergeCell ref="I16:L16"/>
    <mergeCell ref="M16:Q16"/>
    <mergeCell ref="R16:V16"/>
    <mergeCell ref="C17:H17"/>
    <mergeCell ref="I17:L17"/>
    <mergeCell ref="M17:Q17"/>
    <mergeCell ref="R17:V17"/>
    <mergeCell ref="C18:H18"/>
    <mergeCell ref="I18:L18"/>
    <mergeCell ref="M18:Q18"/>
    <mergeCell ref="R18:V18"/>
    <mergeCell ref="A19:Y19"/>
    <mergeCell ref="S23:Y23"/>
    <mergeCell ref="C21:D21"/>
    <mergeCell ref="H21:I21"/>
    <mergeCell ref="J21:K21"/>
    <mergeCell ref="P21:Q21"/>
    <mergeCell ref="S21:U21"/>
    <mergeCell ref="C22:D22"/>
    <mergeCell ref="H22:I22"/>
    <mergeCell ref="J22:K22"/>
    <mergeCell ref="S22:U22"/>
    <mergeCell ref="A23:B23"/>
    <mergeCell ref="C23:G23"/>
    <mergeCell ref="H23:I23"/>
    <mergeCell ref="J23:O23"/>
    <mergeCell ref="P23:R23"/>
    <mergeCell ref="S25:Y25"/>
    <mergeCell ref="A24:B24"/>
    <mergeCell ref="C24:G24"/>
    <mergeCell ref="H24:I24"/>
    <mergeCell ref="J24:O24"/>
    <mergeCell ref="P24:R24"/>
    <mergeCell ref="S24:Y24"/>
    <mergeCell ref="A25:B25"/>
    <mergeCell ref="C25:G25"/>
    <mergeCell ref="H25:I25"/>
    <mergeCell ref="J25:O25"/>
    <mergeCell ref="P25:R25"/>
    <mergeCell ref="A27:Y27"/>
    <mergeCell ref="A28:Y28"/>
    <mergeCell ref="A26:B26"/>
    <mergeCell ref="C26:G26"/>
    <mergeCell ref="H26:I26"/>
    <mergeCell ref="J26:O26"/>
    <mergeCell ref="P26:R26"/>
    <mergeCell ref="S26:Y26"/>
  </mergeCells>
  <phoneticPr fontId="1"/>
  <printOptions horizontalCentered="1" verticalCentered="1"/>
  <pageMargins left="0.35433070866141736" right="0.35433070866141736" top="0.39370078740157483" bottom="0.39370078740157483" header="0.51181102362204722" footer="0.5118110236220472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応募票（元）</vt:lpstr>
      <vt:lpstr>記入方法</vt:lpstr>
      <vt:lpstr>コード一覧</vt:lpstr>
      <vt:lpstr>出品者名簿</vt:lpstr>
      <vt:lpstr>応募票</vt:lpstr>
      <vt:lpstr>応募票 (2)</vt:lpstr>
      <vt:lpstr>応募票 (3)</vt:lpstr>
      <vt:lpstr>応募票!Print_Area</vt:lpstr>
      <vt:lpstr>'応募票 (2)'!Print_Area</vt:lpstr>
      <vt:lpstr>'応募票 (3)'!Print_Area</vt:lpstr>
      <vt:lpstr>'応募票（元）'!Print_Area</vt:lpstr>
      <vt:lpstr>出品者名簿!Print_Area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you</cp:lastModifiedBy>
  <cp:revision/>
  <cp:lastPrinted>2024-11-30T22:01:05Z</cp:lastPrinted>
  <dcterms:created xsi:type="dcterms:W3CDTF">2019-09-21T15:07:08Z</dcterms:created>
  <dcterms:modified xsi:type="dcterms:W3CDTF">2024-12-01T04:46:33Z</dcterms:modified>
  <cp:category/>
  <cp:contentStatus/>
</cp:coreProperties>
</file>